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საშტატო" sheetId="1" r:id="rId1"/>
    <sheet name="საშტატო გაშლილი" sheetId="2" r:id="rId2"/>
    <sheet name="შტატგარეშე" sheetId="3" r:id="rId3"/>
  </sheets>
  <definedNames>
    <definedName name="_xlnm._FilterDatabase" localSheetId="0" hidden="1">საშტატო!$A$2:$K$46</definedName>
    <definedName name="_xlnm.Print_Area" localSheetId="0">საშტატო!$B$1:$I$46</definedName>
  </definedNames>
  <calcPr calcId="162913"/>
</workbook>
</file>

<file path=xl/calcChain.xml><?xml version="1.0" encoding="utf-8"?>
<calcChain xmlns="http://schemas.openxmlformats.org/spreadsheetml/2006/main">
  <c r="J80" i="3" l="1"/>
  <c r="K80" i="3" s="1"/>
  <c r="F80" i="3"/>
  <c r="G80" i="3" s="1"/>
  <c r="J79" i="3"/>
  <c r="K79" i="3" s="1"/>
  <c r="F79" i="3"/>
  <c r="F78" i="3" s="1"/>
  <c r="G78" i="3" s="1"/>
  <c r="J78" i="3"/>
  <c r="K78" i="3" s="1"/>
  <c r="J77" i="3"/>
  <c r="K77" i="3" s="1"/>
  <c r="F77" i="3"/>
  <c r="G77" i="3" s="1"/>
  <c r="J76" i="3"/>
  <c r="J75" i="3" s="1"/>
  <c r="K75" i="3" s="1"/>
  <c r="F76" i="3"/>
  <c r="G76" i="3" s="1"/>
  <c r="F75" i="3"/>
  <c r="G75" i="3" s="1"/>
  <c r="J74" i="3"/>
  <c r="K74" i="3" s="1"/>
  <c r="F74" i="3"/>
  <c r="G74" i="3" s="1"/>
  <c r="J73" i="3"/>
  <c r="K73" i="3" s="1"/>
  <c r="F73" i="3"/>
  <c r="J70" i="3"/>
  <c r="K70" i="3" s="1"/>
  <c r="F70" i="3"/>
  <c r="G70" i="3" s="1"/>
  <c r="J69" i="3"/>
  <c r="K69" i="3" s="1"/>
  <c r="F69" i="3"/>
  <c r="G69" i="3" s="1"/>
  <c r="J68" i="3"/>
  <c r="J67" i="3" s="1"/>
  <c r="K67" i="3" s="1"/>
  <c r="H67" i="3"/>
  <c r="F67" i="3"/>
  <c r="G67" i="3" s="1"/>
  <c r="D67" i="3"/>
  <c r="K65" i="3"/>
  <c r="J65" i="3"/>
  <c r="G65" i="3"/>
  <c r="F65" i="3"/>
  <c r="K64" i="3"/>
  <c r="J64" i="3"/>
  <c r="G64" i="3"/>
  <c r="F64" i="3"/>
  <c r="K63" i="3"/>
  <c r="J63" i="3"/>
  <c r="G63" i="3"/>
  <c r="F63" i="3"/>
  <c r="K62" i="3"/>
  <c r="J62" i="3"/>
  <c r="G62" i="3"/>
  <c r="F62" i="3"/>
  <c r="J61" i="3"/>
  <c r="K61" i="3" s="1"/>
  <c r="H61" i="3"/>
  <c r="D61" i="3"/>
  <c r="J60" i="3"/>
  <c r="K60" i="3" s="1"/>
  <c r="F60" i="3"/>
  <c r="G60" i="3" s="1"/>
  <c r="J59" i="3"/>
  <c r="K59" i="3" s="1"/>
  <c r="F59" i="3"/>
  <c r="G59" i="3" s="1"/>
  <c r="J58" i="3"/>
  <c r="K58" i="3" s="1"/>
  <c r="F58" i="3"/>
  <c r="G58" i="3" s="1"/>
  <c r="J57" i="3"/>
  <c r="K57" i="3" s="1"/>
  <c r="F57" i="3"/>
  <c r="G57" i="3" s="1"/>
  <c r="H56" i="3"/>
  <c r="F56" i="3"/>
  <c r="G56" i="3" s="1"/>
  <c r="D56" i="3"/>
  <c r="K54" i="3"/>
  <c r="J54" i="3"/>
  <c r="G54" i="3"/>
  <c r="F54" i="3"/>
  <c r="K53" i="3"/>
  <c r="J53" i="3"/>
  <c r="G53" i="3"/>
  <c r="F53" i="3"/>
  <c r="K52" i="3"/>
  <c r="J52" i="3"/>
  <c r="G52" i="3"/>
  <c r="F52" i="3"/>
  <c r="K51" i="3"/>
  <c r="J51" i="3"/>
  <c r="G51" i="3"/>
  <c r="F51" i="3"/>
  <c r="J50" i="3"/>
  <c r="K50" i="3" s="1"/>
  <c r="H50" i="3"/>
  <c r="D50" i="3"/>
  <c r="J48" i="3"/>
  <c r="K48" i="3" s="1"/>
  <c r="F48" i="3"/>
  <c r="G48" i="3" s="1"/>
  <c r="J47" i="3"/>
  <c r="K47" i="3" s="1"/>
  <c r="F47" i="3"/>
  <c r="G47" i="3" s="1"/>
  <c r="J46" i="3"/>
  <c r="K46" i="3" s="1"/>
  <c r="F46" i="3"/>
  <c r="G46" i="3" s="1"/>
  <c r="J45" i="3"/>
  <c r="K45" i="3" s="1"/>
  <c r="F45" i="3"/>
  <c r="G45" i="3" s="1"/>
  <c r="J44" i="3"/>
  <c r="K44" i="3" s="1"/>
  <c r="F44" i="3"/>
  <c r="G44" i="3" s="1"/>
  <c r="H43" i="3"/>
  <c r="F43" i="3"/>
  <c r="G43" i="3" s="1"/>
  <c r="D43" i="3"/>
  <c r="K41" i="3"/>
  <c r="J41" i="3"/>
  <c r="G41" i="3"/>
  <c r="F41" i="3"/>
  <c r="K40" i="3"/>
  <c r="J40" i="3"/>
  <c r="G40" i="3"/>
  <c r="F40" i="3"/>
  <c r="K39" i="3"/>
  <c r="J39" i="3"/>
  <c r="G39" i="3"/>
  <c r="F39" i="3"/>
  <c r="K38" i="3"/>
  <c r="J38" i="3"/>
  <c r="G38" i="3"/>
  <c r="F38" i="3"/>
  <c r="K37" i="3"/>
  <c r="J37" i="3"/>
  <c r="G37" i="3"/>
  <c r="F37" i="3"/>
  <c r="K36" i="3"/>
  <c r="K35" i="3" s="1"/>
  <c r="J36" i="3"/>
  <c r="G36" i="3"/>
  <c r="F36" i="3"/>
  <c r="J35" i="3"/>
  <c r="H35" i="3"/>
  <c r="D35" i="3"/>
  <c r="J33" i="3"/>
  <c r="K33" i="3" s="1"/>
  <c r="F33" i="3"/>
  <c r="G33" i="3" s="1"/>
  <c r="J32" i="3"/>
  <c r="K32" i="3" s="1"/>
  <c r="F32" i="3"/>
  <c r="G32" i="3" s="1"/>
  <c r="J31" i="3"/>
  <c r="K31" i="3" s="1"/>
  <c r="F31" i="3"/>
  <c r="G31" i="3" s="1"/>
  <c r="J30" i="3"/>
  <c r="K30" i="3" s="1"/>
  <c r="F30" i="3"/>
  <c r="G30" i="3" s="1"/>
  <c r="J29" i="3"/>
  <c r="K29" i="3" s="1"/>
  <c r="F29" i="3"/>
  <c r="G29" i="3" s="1"/>
  <c r="H28" i="3"/>
  <c r="F28" i="3"/>
  <c r="D28" i="3"/>
  <c r="K27" i="3"/>
  <c r="J27" i="3"/>
  <c r="G27" i="3"/>
  <c r="F27" i="3"/>
  <c r="K26" i="3"/>
  <c r="J26" i="3"/>
  <c r="G26" i="3"/>
  <c r="F26" i="3"/>
  <c r="K24" i="3"/>
  <c r="J24" i="3"/>
  <c r="G24" i="3"/>
  <c r="F24" i="3"/>
  <c r="K23" i="3"/>
  <c r="J23" i="3"/>
  <c r="G23" i="3"/>
  <c r="F23" i="3"/>
  <c r="K21" i="3"/>
  <c r="J21" i="3"/>
  <c r="G21" i="3"/>
  <c r="F21" i="3"/>
  <c r="K20" i="3"/>
  <c r="J20" i="3"/>
  <c r="G20" i="3"/>
  <c r="F20" i="3"/>
  <c r="K18" i="3"/>
  <c r="J18" i="3"/>
  <c r="G18" i="3"/>
  <c r="F18" i="3"/>
  <c r="K17" i="3"/>
  <c r="J17" i="3"/>
  <c r="G17" i="3"/>
  <c r="F17" i="3"/>
  <c r="K15" i="3"/>
  <c r="J15" i="3"/>
  <c r="G15" i="3"/>
  <c r="F15" i="3"/>
  <c r="K14" i="3"/>
  <c r="J14" i="3"/>
  <c r="G14" i="3"/>
  <c r="F14" i="3"/>
  <c r="K11" i="3"/>
  <c r="J11" i="3"/>
  <c r="G11" i="3"/>
  <c r="F11" i="3"/>
  <c r="K10" i="3"/>
  <c r="J10" i="3"/>
  <c r="G10" i="3"/>
  <c r="F10" i="3"/>
  <c r="K9" i="3"/>
  <c r="J9" i="3"/>
  <c r="G9" i="3"/>
  <c r="F9" i="3"/>
  <c r="K8" i="3"/>
  <c r="K7" i="3" s="1"/>
  <c r="J8" i="3"/>
  <c r="G8" i="3"/>
  <c r="F8" i="3"/>
  <c r="J7" i="3"/>
  <c r="H7" i="3"/>
  <c r="D7" i="3"/>
  <c r="D6" i="3" s="1"/>
  <c r="H6" i="3"/>
  <c r="N62" i="2"/>
  <c r="J62" i="2"/>
  <c r="K62" i="2" s="1"/>
  <c r="G62" i="2"/>
  <c r="F62" i="2"/>
  <c r="N61" i="2"/>
  <c r="O61" i="2" s="1"/>
  <c r="J61" i="2"/>
  <c r="K61" i="2" s="1"/>
  <c r="F61" i="2"/>
  <c r="F60" i="2" s="1"/>
  <c r="G60" i="2" s="1"/>
  <c r="L60" i="2"/>
  <c r="H60" i="2"/>
  <c r="D60" i="2"/>
  <c r="N59" i="2"/>
  <c r="O59" i="2" s="1"/>
  <c r="J59" i="2"/>
  <c r="K59" i="2" s="1"/>
  <c r="F59" i="2"/>
  <c r="G59" i="2" s="1"/>
  <c r="N58" i="2"/>
  <c r="O58" i="2" s="1"/>
  <c r="J58" i="2"/>
  <c r="K58" i="2" s="1"/>
  <c r="F58" i="2"/>
  <c r="G58" i="2" s="1"/>
  <c r="N57" i="2"/>
  <c r="O57" i="2" s="1"/>
  <c r="J57" i="2"/>
  <c r="K57" i="2" s="1"/>
  <c r="F57" i="2"/>
  <c r="G57" i="2" s="1"/>
  <c r="O56" i="2"/>
  <c r="N56" i="2"/>
  <c r="J56" i="2"/>
  <c r="K56" i="2" s="1"/>
  <c r="F56" i="2"/>
  <c r="G56" i="2" s="1"/>
  <c r="O55" i="2"/>
  <c r="N55" i="2"/>
  <c r="J55" i="2"/>
  <c r="K55" i="2" s="1"/>
  <c r="F55" i="2"/>
  <c r="G55" i="2" s="1"/>
  <c r="N54" i="2"/>
  <c r="O54" i="2" s="1"/>
  <c r="J54" i="2"/>
  <c r="K54" i="2" s="1"/>
  <c r="G54" i="2"/>
  <c r="F54" i="2"/>
  <c r="N53" i="2"/>
  <c r="J53" i="2"/>
  <c r="K53" i="2" s="1"/>
  <c r="G53" i="2"/>
  <c r="F53" i="2"/>
  <c r="N52" i="2"/>
  <c r="O52" i="2" s="1"/>
  <c r="J52" i="2"/>
  <c r="K52" i="2" s="1"/>
  <c r="F52" i="2"/>
  <c r="N51" i="2"/>
  <c r="O51" i="2" s="1"/>
  <c r="J51" i="2"/>
  <c r="F51" i="2"/>
  <c r="G51" i="2" s="1"/>
  <c r="L50" i="2"/>
  <c r="H50" i="2"/>
  <c r="H48" i="2" s="1"/>
  <c r="D50" i="2"/>
  <c r="N49" i="2"/>
  <c r="O49" i="2" s="1"/>
  <c r="J49" i="2"/>
  <c r="K49" i="2" s="1"/>
  <c r="F49" i="2"/>
  <c r="N47" i="2"/>
  <c r="O47" i="2" s="1"/>
  <c r="J47" i="2"/>
  <c r="K47" i="2" s="1"/>
  <c r="G47" i="2"/>
  <c r="F47" i="2"/>
  <c r="N46" i="2"/>
  <c r="O46" i="2" s="1"/>
  <c r="O45" i="2"/>
  <c r="N45" i="2"/>
  <c r="J45" i="2"/>
  <c r="K45" i="2" s="1"/>
  <c r="F45" i="2"/>
  <c r="G45" i="2" s="1"/>
  <c r="N44" i="2"/>
  <c r="O44" i="2" s="1"/>
  <c r="N43" i="2"/>
  <c r="J43" i="2"/>
  <c r="K43" i="2" s="1"/>
  <c r="F43" i="2"/>
  <c r="G43" i="2" s="1"/>
  <c r="N42" i="2"/>
  <c r="O42" i="2" s="1"/>
  <c r="J42" i="2"/>
  <c r="F42" i="2"/>
  <c r="G42" i="2" s="1"/>
  <c r="L41" i="2"/>
  <c r="H41" i="2"/>
  <c r="D41" i="2"/>
  <c r="N40" i="2"/>
  <c r="O40" i="2" s="1"/>
  <c r="J40" i="2"/>
  <c r="K40" i="2" s="1"/>
  <c r="F40" i="2"/>
  <c r="G40" i="2" s="1"/>
  <c r="N39" i="2"/>
  <c r="O39" i="2" s="1"/>
  <c r="J39" i="2"/>
  <c r="K39" i="2" s="1"/>
  <c r="F39" i="2"/>
  <c r="G39" i="2" s="1"/>
  <c r="N38" i="2"/>
  <c r="O38" i="2" s="1"/>
  <c r="N37" i="2"/>
  <c r="J37" i="2"/>
  <c r="K37" i="2" s="1"/>
  <c r="F37" i="2"/>
  <c r="G37" i="2" s="1"/>
  <c r="O36" i="2"/>
  <c r="N36" i="2"/>
  <c r="J36" i="2"/>
  <c r="K36" i="2" s="1"/>
  <c r="F36" i="2"/>
  <c r="F35" i="2" s="1"/>
  <c r="L35" i="2"/>
  <c r="H35" i="2"/>
  <c r="D35" i="2"/>
  <c r="N34" i="2"/>
  <c r="O34" i="2" s="1"/>
  <c r="J34" i="2"/>
  <c r="F34" i="2"/>
  <c r="G34" i="2" s="1"/>
  <c r="H33" i="2"/>
  <c r="N32" i="2"/>
  <c r="O32" i="2" s="1"/>
  <c r="J32" i="2"/>
  <c r="K32" i="2" s="1"/>
  <c r="F32" i="2"/>
  <c r="G32" i="2" s="1"/>
  <c r="N31" i="2"/>
  <c r="O31" i="2" s="1"/>
  <c r="J31" i="2"/>
  <c r="K31" i="2" s="1"/>
  <c r="F31" i="2"/>
  <c r="G31" i="2" s="1"/>
  <c r="O30" i="2"/>
  <c r="N30" i="2"/>
  <c r="J30" i="2"/>
  <c r="K30" i="2" s="1"/>
  <c r="F30" i="2"/>
  <c r="G30" i="2" s="1"/>
  <c r="O29" i="2"/>
  <c r="N29" i="2"/>
  <c r="J29" i="2"/>
  <c r="K29" i="2" s="1"/>
  <c r="F29" i="2"/>
  <c r="G29" i="2" s="1"/>
  <c r="N28" i="2"/>
  <c r="O28" i="2" s="1"/>
  <c r="J28" i="2"/>
  <c r="K28" i="2" s="1"/>
  <c r="G28" i="2"/>
  <c r="F28" i="2"/>
  <c r="N27" i="2"/>
  <c r="O27" i="2" s="1"/>
  <c r="J27" i="2"/>
  <c r="K27" i="2" s="1"/>
  <c r="G27" i="2"/>
  <c r="F27" i="2"/>
  <c r="N26" i="2"/>
  <c r="O26" i="2" s="1"/>
  <c r="J26" i="2"/>
  <c r="K26" i="2" s="1"/>
  <c r="F26" i="2"/>
  <c r="G26" i="2" s="1"/>
  <c r="N25" i="2"/>
  <c r="O25" i="2" s="1"/>
  <c r="J25" i="2"/>
  <c r="K25" i="2" s="1"/>
  <c r="G25" i="2"/>
  <c r="F25" i="2"/>
  <c r="N24" i="2"/>
  <c r="O24" i="2" s="1"/>
  <c r="J24" i="2"/>
  <c r="K24" i="2" s="1"/>
  <c r="F24" i="2"/>
  <c r="G24" i="2" s="1"/>
  <c r="N23" i="2"/>
  <c r="O23" i="2" s="1"/>
  <c r="J23" i="2"/>
  <c r="K23" i="2" s="1"/>
  <c r="G23" i="2"/>
  <c r="F23" i="2"/>
  <c r="L22" i="2"/>
  <c r="H22" i="2"/>
  <c r="F22" i="2"/>
  <c r="D22" i="2"/>
  <c r="N21" i="2"/>
  <c r="O21" i="2" s="1"/>
  <c r="J21" i="2"/>
  <c r="K21" i="2" s="1"/>
  <c r="F21" i="2"/>
  <c r="G21" i="2" s="1"/>
  <c r="N20" i="2"/>
  <c r="O20" i="2" s="1"/>
  <c r="J20" i="2"/>
  <c r="K20" i="2" s="1"/>
  <c r="F20" i="2"/>
  <c r="G20" i="2" s="1"/>
  <c r="N19" i="2"/>
  <c r="L19" i="2"/>
  <c r="H19" i="2"/>
  <c r="F19" i="2"/>
  <c r="D19" i="2"/>
  <c r="O18" i="2"/>
  <c r="N18" i="2"/>
  <c r="N17" i="2"/>
  <c r="O17" i="2" s="1"/>
  <c r="J17" i="2"/>
  <c r="K17" i="2" s="1"/>
  <c r="F17" i="2"/>
  <c r="G17" i="2" s="1"/>
  <c r="N16" i="2"/>
  <c r="O16" i="2" s="1"/>
  <c r="N15" i="2"/>
  <c r="N13" i="2" s="1"/>
  <c r="J15" i="2"/>
  <c r="K15" i="2" s="1"/>
  <c r="F15" i="2"/>
  <c r="G15" i="2" s="1"/>
  <c r="O14" i="2"/>
  <c r="N14" i="2"/>
  <c r="J14" i="2"/>
  <c r="F14" i="2"/>
  <c r="F13" i="2" s="1"/>
  <c r="L13" i="2"/>
  <c r="L12" i="2" s="1"/>
  <c r="H13" i="2"/>
  <c r="D13" i="2"/>
  <c r="D12" i="2" s="1"/>
  <c r="H12" i="2"/>
  <c r="N11" i="2"/>
  <c r="O11" i="2" s="1"/>
  <c r="J11" i="2"/>
  <c r="K11" i="2" s="1"/>
  <c r="F11" i="2"/>
  <c r="G11" i="2" s="1"/>
  <c r="N10" i="2"/>
  <c r="O10" i="2" s="1"/>
  <c r="J10" i="2"/>
  <c r="K10" i="2" s="1"/>
  <c r="F10" i="2"/>
  <c r="G10" i="2" s="1"/>
  <c r="N9" i="2"/>
  <c r="O9" i="2" s="1"/>
  <c r="J9" i="2"/>
  <c r="K9" i="2" s="1"/>
  <c r="F9" i="2"/>
  <c r="G9" i="2" s="1"/>
  <c r="G8" i="2" s="1"/>
  <c r="L8" i="2"/>
  <c r="H8" i="2"/>
  <c r="F8" i="2"/>
  <c r="D8" i="2"/>
  <c r="F14" i="1"/>
  <c r="F12" i="1"/>
  <c r="F19" i="1"/>
  <c r="G19" i="1" s="1"/>
  <c r="H19" i="1" s="1"/>
  <c r="F21" i="1"/>
  <c r="G21" i="1" s="1"/>
  <c r="H21" i="1" s="1"/>
  <c r="G7" i="3" l="1"/>
  <c r="G35" i="3"/>
  <c r="F61" i="3"/>
  <c r="G61" i="3" s="1"/>
  <c r="J72" i="3"/>
  <c r="K72" i="3" s="1"/>
  <c r="F72" i="3"/>
  <c r="G72" i="3" s="1"/>
  <c r="F7" i="3"/>
  <c r="F6" i="3" s="1"/>
  <c r="F35" i="3"/>
  <c r="F50" i="3"/>
  <c r="G50" i="3" s="1"/>
  <c r="G28" i="3"/>
  <c r="G6" i="3" s="1"/>
  <c r="K28" i="3"/>
  <c r="K68" i="3"/>
  <c r="G73" i="3"/>
  <c r="K76" i="3"/>
  <c r="G79" i="3"/>
  <c r="J28" i="3"/>
  <c r="J43" i="3"/>
  <c r="K43" i="3" s="1"/>
  <c r="J56" i="3"/>
  <c r="K56" i="3" s="1"/>
  <c r="G19" i="2"/>
  <c r="O8" i="2"/>
  <c r="F12" i="2"/>
  <c r="N41" i="2"/>
  <c r="L48" i="2"/>
  <c r="J13" i="2"/>
  <c r="D33" i="2"/>
  <c r="D7" i="2" s="1"/>
  <c r="O43" i="2"/>
  <c r="O41" i="2" s="1"/>
  <c r="N50" i="2"/>
  <c r="N60" i="2"/>
  <c r="O60" i="2" s="1"/>
  <c r="G22" i="2"/>
  <c r="L33" i="2"/>
  <c r="L7" i="2" s="1"/>
  <c r="H7" i="2"/>
  <c r="O19" i="2"/>
  <c r="F41" i="2"/>
  <c r="G41" i="2" s="1"/>
  <c r="J41" i="2"/>
  <c r="K41" i="2" s="1"/>
  <c r="F50" i="2"/>
  <c r="G50" i="2" s="1"/>
  <c r="D48" i="2"/>
  <c r="G61" i="2"/>
  <c r="O62" i="2"/>
  <c r="N35" i="2"/>
  <c r="N22" i="2"/>
  <c r="N12" i="2" s="1"/>
  <c r="O22" i="2"/>
  <c r="G35" i="2"/>
  <c r="G33" i="2" s="1"/>
  <c r="F33" i="2"/>
  <c r="O50" i="2"/>
  <c r="N48" i="2"/>
  <c r="N8" i="2"/>
  <c r="O48" i="2"/>
  <c r="G14" i="2"/>
  <c r="G13" i="2" s="1"/>
  <c r="O15" i="2"/>
  <c r="G36" i="2"/>
  <c r="O37" i="2"/>
  <c r="O35" i="2" s="1"/>
  <c r="G49" i="2"/>
  <c r="J50" i="2"/>
  <c r="K50" i="2" s="1"/>
  <c r="G52" i="2"/>
  <c r="O53" i="2"/>
  <c r="O13" i="2"/>
  <c r="O12" i="2" s="1"/>
  <c r="K19" i="2"/>
  <c r="K22" i="2"/>
  <c r="K8" i="2"/>
  <c r="K14" i="2"/>
  <c r="K34" i="2"/>
  <c r="K42" i="2"/>
  <c r="K51" i="2"/>
  <c r="J8" i="2"/>
  <c r="J19" i="2"/>
  <c r="J22" i="2"/>
  <c r="J35" i="2"/>
  <c r="K35" i="2" s="1"/>
  <c r="J60" i="2"/>
  <c r="K60" i="2" s="1"/>
  <c r="F34" i="1"/>
  <c r="G34" i="1" s="1"/>
  <c r="H34" i="1" s="1"/>
  <c r="F36" i="1"/>
  <c r="G36" i="1" s="1"/>
  <c r="H36" i="1" s="1"/>
  <c r="H31" i="1" s="1"/>
  <c r="F28" i="1"/>
  <c r="G28" i="1" s="1"/>
  <c r="H28" i="1" s="1"/>
  <c r="G14" i="1"/>
  <c r="H14" i="1" s="1"/>
  <c r="G12" i="1"/>
  <c r="H12" i="1" s="1"/>
  <c r="J6" i="3" l="1"/>
  <c r="K6" i="3"/>
  <c r="K33" i="2"/>
  <c r="O33" i="2"/>
  <c r="F7" i="2"/>
  <c r="J12" i="2"/>
  <c r="K12" i="2" s="1"/>
  <c r="N33" i="2"/>
  <c r="N7" i="2" s="1"/>
  <c r="O7" i="2"/>
  <c r="G48" i="2"/>
  <c r="G7" i="2" s="1"/>
  <c r="G12" i="2"/>
  <c r="F48" i="2"/>
  <c r="J33" i="2"/>
  <c r="K48" i="2"/>
  <c r="K13" i="2"/>
  <c r="J48" i="2"/>
  <c r="K7" i="2"/>
  <c r="F17" i="1"/>
  <c r="G17" i="1" s="1"/>
  <c r="H17" i="1" s="1"/>
  <c r="J7" i="2" l="1"/>
  <c r="D15" i="1"/>
  <c r="F22" i="1"/>
  <c r="G22" i="1" s="1"/>
  <c r="H22" i="1" s="1"/>
  <c r="G7" i="1" l="1"/>
  <c r="H7" i="1" s="1"/>
  <c r="G6" i="1"/>
  <c r="H6" i="1" s="1"/>
  <c r="G5" i="1"/>
  <c r="H5" i="1" s="1"/>
  <c r="F46" i="1"/>
  <c r="G46" i="1" s="1"/>
  <c r="H46" i="1" s="1"/>
  <c r="F45" i="1"/>
  <c r="G45" i="1" s="1"/>
  <c r="H45" i="1" s="1"/>
  <c r="F43" i="1"/>
  <c r="G43" i="1" s="1"/>
  <c r="H43" i="1" s="1"/>
  <c r="F42" i="1"/>
  <c r="G42" i="1" s="1"/>
  <c r="H42" i="1" s="1"/>
  <c r="F41" i="1"/>
  <c r="G41" i="1" s="1"/>
  <c r="F39" i="1"/>
  <c r="G39" i="1" s="1"/>
  <c r="H39" i="1" s="1"/>
  <c r="F37" i="1"/>
  <c r="G37" i="1" s="1"/>
  <c r="H37" i="1" s="1"/>
  <c r="F35" i="1"/>
  <c r="G35" i="1" s="1"/>
  <c r="H35" i="1" s="1"/>
  <c r="F33" i="1"/>
  <c r="G33" i="1" s="1"/>
  <c r="H33" i="1" s="1"/>
  <c r="F32" i="1"/>
  <c r="G32" i="1" s="1"/>
  <c r="F30" i="1"/>
  <c r="G30" i="1" s="1"/>
  <c r="H30" i="1" s="1"/>
  <c r="F29" i="1"/>
  <c r="G29" i="1" s="1"/>
  <c r="H29" i="1" s="1"/>
  <c r="F27" i="1"/>
  <c r="G27" i="1" s="1"/>
  <c r="H27" i="1" s="1"/>
  <c r="F26" i="1"/>
  <c r="G26" i="1" s="1"/>
  <c r="F24" i="1"/>
  <c r="G24" i="1" s="1"/>
  <c r="H24" i="1" s="1"/>
  <c r="F20" i="1"/>
  <c r="G20" i="1" s="1"/>
  <c r="H20" i="1" s="1"/>
  <c r="F18" i="1"/>
  <c r="G18" i="1" s="1"/>
  <c r="H18" i="1" s="1"/>
  <c r="F16" i="1"/>
  <c r="G16" i="1" s="1"/>
  <c r="F13" i="1"/>
  <c r="G13" i="1" s="1"/>
  <c r="H13" i="1" s="1"/>
  <c r="F11" i="1"/>
  <c r="G11" i="1" s="1"/>
  <c r="F10" i="1"/>
  <c r="G10" i="1" s="1"/>
  <c r="D4" i="1"/>
  <c r="D9" i="1"/>
  <c r="D25" i="1"/>
  <c r="D31" i="1"/>
  <c r="D40" i="1"/>
  <c r="D44" i="1"/>
  <c r="H4" i="1" l="1"/>
  <c r="G25" i="1"/>
  <c r="H10" i="1"/>
  <c r="G9" i="1"/>
  <c r="G15" i="1"/>
  <c r="H44" i="1"/>
  <c r="G44" i="1"/>
  <c r="D38" i="1"/>
  <c r="G40" i="1"/>
  <c r="H41" i="1"/>
  <c r="H40" i="1" s="1"/>
  <c r="H38" i="1" s="1"/>
  <c r="G31" i="1"/>
  <c r="D23" i="1"/>
  <c r="H32" i="1"/>
  <c r="H26" i="1"/>
  <c r="H25" i="1" s="1"/>
  <c r="D8" i="1"/>
  <c r="H16" i="1"/>
  <c r="H15" i="1" s="1"/>
  <c r="H11" i="1"/>
  <c r="G4" i="1"/>
  <c r="H9" i="1" l="1"/>
  <c r="H8" i="1" s="1"/>
  <c r="G8" i="1"/>
  <c r="D3" i="1"/>
  <c r="G38" i="1"/>
  <c r="G23" i="1"/>
  <c r="H23" i="1"/>
  <c r="H3" i="1" l="1"/>
  <c r="I3" i="1" s="1"/>
  <c r="G3" i="1"/>
</calcChain>
</file>

<file path=xl/sharedStrings.xml><?xml version="1.0" encoding="utf-8"?>
<sst xmlns="http://schemas.openxmlformats.org/spreadsheetml/2006/main" count="304" uniqueCount="138">
  <si>
    <t>N</t>
  </si>
  <si>
    <t>შტატით გათვალისწინებული თანამდებობის დასახელება</t>
  </si>
  <si>
    <t>რაოდენობა</t>
  </si>
  <si>
    <t>თანამდებობდრივი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</si>
  <si>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</si>
  <si>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</si>
  <si>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</si>
  <si>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 წლიური შრომის ანაზღაურება</t>
  </si>
  <si>
    <t>სულ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</si>
  <si>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</si>
  <si>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</si>
  <si>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</si>
  <si>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მრჩეველი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</si>
  <si>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</si>
  <si>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</si>
  <si>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სამსახურის უფროსი</t>
  </si>
  <si>
    <t>მთავარი სპეციალისტი</t>
  </si>
  <si>
    <t>უფროსი სპეციალისტი</t>
  </si>
  <si>
    <t>ფინანსური და ადმინისტრაციული სამსახური</t>
  </si>
  <si>
    <t>დასაქმების ხელშეწყობის დეპარტამენტი</t>
  </si>
  <si>
    <t>დეპარტამენტის უფროსი</t>
  </si>
  <si>
    <t>დასაქმების პროგრამების სამმართველო</t>
  </si>
  <si>
    <t>სამმართველოს უფროსი</t>
  </si>
  <si>
    <t>სპეციალისტი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</si>
  <si>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</si>
  <si>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</si>
  <si>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>შრომითი მიგრაციის სამმართველო</t>
  </si>
  <si>
    <t>საერთაშორისო ვაკანსიების სამმართველო</t>
  </si>
  <si>
    <t>I</t>
  </si>
  <si>
    <t>II</t>
  </si>
  <si>
    <t>III</t>
  </si>
  <si>
    <t>სსიპ - დასაქმების ხელშეწყობის სახელმწიფო სააგენტოს 2020 წლის საშტატო ნუსხა და სახელფასო ფონდი</t>
  </si>
  <si>
    <t>სსიპ - დასაქმების ხელშეწყობის სააგენტო</t>
  </si>
  <si>
    <t>2021-1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</si>
  <si>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</si>
  <si>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</si>
  <si>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</si>
  <si>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</si>
  <si>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კონურსს გამოვაცხადებთ</t>
  </si>
  <si>
    <t>დარჩება ვაკანტური/არ შევავსებთ 2021-ში</t>
  </si>
  <si>
    <t>მარინა ბეზარაშვილი</t>
  </si>
  <si>
    <t>ერთ მთავარ სპეციალისტად შერჩეული გვყავს დავით ჩუბინიძე, ჯერ თანხმობა არ მოსულა</t>
  </si>
  <si>
    <t>მეორე მთავარი სპეციალისტი დარჩება ვაკანტური</t>
  </si>
  <si>
    <t>ნანული გაგნიძე. მეორე სპეციალისტად შერჩეული გვყავს ცირა ზაქარეიშვილი და თანხმობა ჯერ არ მოსულა, მაგრამ ვერ ავიყვანთ</t>
  </si>
  <si>
    <t>3 უფროსი სპეციალისტის ადგილი დარჩება ვაკანტური</t>
  </si>
  <si>
    <t>ინფორმაციული ტექნოლოგიების სამსახური</t>
  </si>
  <si>
    <t>აღარ ვამატებთ ამ სამსახურს</t>
  </si>
  <si>
    <t>ლელა მამულაშვილი</t>
  </si>
  <si>
    <t>ბუღალტერი</t>
  </si>
  <si>
    <t>თათია აფციაური</t>
  </si>
  <si>
    <t>ტექნიკური უზრუნველყოფის სპეციალისტი (worknet)</t>
  </si>
  <si>
    <t>ბაკურ ჯანიაშვილი</t>
  </si>
  <si>
    <t>ზურა შათირიშვილი</t>
  </si>
  <si>
    <t xml:space="preserve">შესყიდვები და მატერიალური უზრუნველყოფის სპეციალისტი </t>
  </si>
  <si>
    <t xml:space="preserve">ბიუჯეტი/ფინანსები </t>
  </si>
  <si>
    <t>მანანა დარსაველიძე</t>
  </si>
  <si>
    <t>საქმისწარმოება და ადამიანური რესურსების სპეციალისტი</t>
  </si>
  <si>
    <t>სალომე აბრამიძე</t>
  </si>
  <si>
    <t>იურისტი</t>
  </si>
  <si>
    <t xml:space="preserve">საზოგადოებასთან და დონორებთან ურთიერთობის სპეციალისტი </t>
  </si>
  <si>
    <t>ლალი გალუმაშვილი</t>
  </si>
  <si>
    <t>შერჩეული გვყავს ანი კაიშაური, თანხმობა ჯერ არ მოსულა. შეგვიძლია დავტოვოთ ვაკანტურად.</t>
  </si>
  <si>
    <t xml:space="preserve">ვაკანტური/კონურსი გამოცხადდება </t>
  </si>
  <si>
    <t>პაატა ჩივიაშვილი</t>
  </si>
  <si>
    <t xml:space="preserve">მთავარი სპეციალისტი </t>
  </si>
  <si>
    <t>ერთი მთავარი სპეციალისტი თამთა თოიძე</t>
  </si>
  <si>
    <t xml:space="preserve">უფროსი სპეციალისტი </t>
  </si>
  <si>
    <t>ამ ეტაპზე სამივე ადგილი ვაკანტურია. ნინო ხარშილაძე რჩება ხელშეკრულებით დასაქმებულ პირად. მარინე ახვლედიანი შევარჩიეთ მაგრამ თანხმობა არ მოსულა. შეგვიძლია დავიმატოთ კიდევ ერთი უფროსი სპეციალისტი.</t>
  </si>
  <si>
    <t>მოქმედი თანამშრომლელი მარიამ ლევიძე</t>
  </si>
  <si>
    <t>ნინო აგაშენაშვილი</t>
  </si>
  <si>
    <t>ფაქტიურად 2 ადგილი ვაკანტურია, რადგან ია ფხაკაძეზე  და მაკა გოჩიტაშვილზე ჯერ პასუხი არ მოსულა. შტატში არიან რუსიკო ტაბაღუა და გვანცა ბადაშვილი.</t>
  </si>
  <si>
    <t>ან ია და მაკა გაშტატდებიან ან კონსურსს გამოვაცხადებთ.</t>
  </si>
  <si>
    <t>ნინო ბოლქვაძე დეკრეტულშია</t>
  </si>
  <si>
    <t>დარჩება ვაკანტური</t>
  </si>
  <si>
    <t>შეგვიძლია შევავსოთ</t>
  </si>
  <si>
    <t>IV</t>
  </si>
  <si>
    <t>ჯერ-ჯერობით ვაკანტურია</t>
  </si>
  <si>
    <t xml:space="preserve"> შრომითი მიგრაციის სამმართველო</t>
  </si>
  <si>
    <t>მთავარი სპეციალიტი</t>
  </si>
  <si>
    <t>თეონა სიდამონ-ერისთავი; ნატალია ბრეკაშვილი -ველოდებით პასუხს</t>
  </si>
  <si>
    <t>თბილისი</t>
  </si>
  <si>
    <t>ნიკა ჩერქეზია -ველოდებით პასუხს</t>
  </si>
  <si>
    <t>ქუთაისი</t>
  </si>
  <si>
    <t>ლელა უგულავა -ველოდებით პასუხს</t>
  </si>
  <si>
    <t>ბათუმი</t>
  </si>
  <si>
    <t>მარინე პაპუნიძე -ველოდებით პასუხს</t>
  </si>
  <si>
    <t>თელავი</t>
  </si>
  <si>
    <t>თამარ დათიაშვილი -ველოდებით პასუხს</t>
  </si>
  <si>
    <t>ოზურგეთი</t>
  </si>
  <si>
    <t>ნინო ჩხაიძე -ველოდებით პასუხს</t>
  </si>
  <si>
    <t>ზუგდიდი</t>
  </si>
  <si>
    <t>ნათელა ცირამუა -ველოდებით პასუხს</t>
  </si>
  <si>
    <t>გორი</t>
  </si>
  <si>
    <t>ავთანდილ ხურციძე -ველოდებით პასუხს</t>
  </si>
  <si>
    <t>გიორგი გაბედავა -ველოდებით პასუხს</t>
  </si>
  <si>
    <t>მარიამ კეპულაძე; სალომე ლომსაძე -ველოდებით პასუხს</t>
  </si>
  <si>
    <t>არსრული განაკვეთით ავიყვან იურისტს</t>
  </si>
  <si>
    <t>დარჩება ვაკანტური, ხელშეკრულებით გვყავს დასაქმებული ტრეფიკინგის შესყიდვების სპეციალისტი.</t>
  </si>
  <si>
    <t>ვაკანტური/არასრული განაკვეთი</t>
  </si>
  <si>
    <t>მანონი უმანკოშვილი, პასუხს ველოდებით მაგრამ ვიცი რომ სხვაგან დაიწყო მუშაობა.</t>
  </si>
  <si>
    <t xml:space="preserve">ხელშეკრულებით დასაქმებულთა თანამდებობის დასახელება  </t>
  </si>
  <si>
    <t>თბილისის საქალაქო ცენტრი</t>
  </si>
  <si>
    <t>უფროსი</t>
  </si>
  <si>
    <t>დასაქმების კონსულტანტი/კოორდინატორი</t>
  </si>
  <si>
    <t>შრომითი მგირაციის სეპციალისტი</t>
  </si>
  <si>
    <t>ვაკე-საბურთალოს სერვის ცენტრი</t>
  </si>
  <si>
    <t>მხარდაჭერითი დასაქმების კონსულტანტი</t>
  </si>
  <si>
    <t>კარიერის დაგეგმვის კონსულტანტი</t>
  </si>
  <si>
    <t>დიდუბე-ჩუღურეთის სერვის ცენტრი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</si>
  <si>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</si>
  <si>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</si>
  <si>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</si>
  <si>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 xml:space="preserve">იმერეთის სამხარეო ცენტრი (ქუთაისი) </t>
  </si>
  <si>
    <t>დასაქმების კონსულტანტი</t>
  </si>
  <si>
    <t xml:space="preserve">მხარდაჭერითი დასაქმების კონსულტანტი </t>
  </si>
  <si>
    <t xml:space="preserve">სამეგრელო-ზემო სვანეთის სამხარეო ცენტრი (ზუგდიდი) </t>
  </si>
  <si>
    <t>დასაქმების კონსულტანტი (ზუგდიდი)</t>
  </si>
  <si>
    <t>დასაქმების კონსულტანტი (ფოთი)</t>
  </si>
  <si>
    <t>კახეთის სამხარეო ცენტრი (თელავი)</t>
  </si>
  <si>
    <t xml:space="preserve">დასაქმების კონსულტანტი </t>
  </si>
  <si>
    <t xml:space="preserve">კარიერის დაგეგმვის კონსულტანტი </t>
  </si>
  <si>
    <t>V</t>
  </si>
  <si>
    <t>შიდა ქართლის სამხარეო ცენტრი (გორი)</t>
  </si>
  <si>
    <t>VI</t>
  </si>
  <si>
    <t>ქვემო ქართლის სამხარეო ცენტრი (რუსთავი)</t>
  </si>
  <si>
    <t>VII</t>
  </si>
  <si>
    <t>აჭარის ა/რ ფილიალი (ბათუმი)</t>
  </si>
  <si>
    <t>IIX</t>
  </si>
  <si>
    <t xml:space="preserve">გურიის სამხარეო ცენტრი (ოზურგეთი) </t>
  </si>
  <si>
    <t>IX</t>
  </si>
  <si>
    <t xml:space="preserve">სამცხე-ჯავახეთის სამხარეო ცენტრი (ახალციხე) </t>
  </si>
  <si>
    <t>X</t>
  </si>
  <si>
    <t xml:space="preserve">მცხეთა მთიანეთის სამხარეო ცენტრი (მცხეთა) </t>
  </si>
  <si>
    <t>XI</t>
  </si>
  <si>
    <t xml:space="preserve">რაჭა-ლეჩხუმი, ქვემო სვანეთის სამხარეო ცენტრი (ამბროლაური) </t>
  </si>
  <si>
    <t>ვაკანტური</t>
  </si>
  <si>
    <t>სალომე მშვენიერაძე არის მ.შ</t>
  </si>
  <si>
    <t>მაია გოგუაძეზე პასუხი არ მოგვსვლია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</si>
</sst>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LitNusx"/>
      <family val="2"/>
    </font>
    <font>
      <b/>
      <sz val="9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Sylfaen"/>
      <family val="1"/>
    </font>
    <font>
      <b/>
      <sz val="9"/>
      <name val="LitNusx"/>
      <family val="2"/>
    </font>
    <font>
      <sz val="9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/>
    <xf numFmtId="0" fontId="16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/>
    <xf numFmtId="164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5" borderId="0" xfId="0" applyFont="1" applyFill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2" fillId="0" borderId="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zoomScaleNormal="100" zoomScaleSheetLayoutView="100" workbookViewId="0">
      <selection activeCell="E40" sqref="E40"/>
    </sheetView>
  </sheetViews>
  <sheetFormatPr defaultRowHeight="15"/>
  <cols>
    <col min="1" max="1" width="9.140625" style="8"/>
    <col min="2" max="2" width="5.7109375" style="15" customWidth="1"/>
    <col min="3" max="3" width="54.7109375" style="8" customWidth="1"/>
    <col min="4" max="4" width="15.5703125" style="8" customWidth="1"/>
    <col min="5" max="5" width="17.28515625" style="8" customWidth="1"/>
    <col min="6" max="9" width="15.5703125" style="8" customWidth="1"/>
    <col min="10" max="16384" width="9.140625" style="8"/>
  </cols>
  <sheetData>
    <row r="1" spans="1:11" s="4" customFormat="1" ht="37.5" customHeight="1">
      <c r="A1" s="3"/>
      <c r="B1" s="35" t="s">
        <v>31</v>
      </c>
      <c r="C1" s="35"/>
      <c r="D1" s="35"/>
      <c r="E1" s="35"/>
      <c r="F1" s="35"/>
      <c r="G1" s="35"/>
      <c r="H1" s="35"/>
      <c r="I1" s="35"/>
      <c r="J1" s="3"/>
      <c r="K1" s="3"/>
    </row>
    <row r="2" spans="1:11" s="1" customFormat="1" ht="90">
      <c r="A2" s="2"/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2"/>
      <c r="K2" s="2"/>
    </row>
    <row r="3" spans="1:11" s="6" customFormat="1" ht="27.75" customHeight="1">
      <c r="A3" s="5"/>
      <c r="B3" s="16"/>
      <c r="C3" s="16" t="s">
        <v>8</v>
      </c>
      <c r="D3" s="17">
        <f>D4+D8+D23+D38</f>
        <v>48</v>
      </c>
      <c r="E3" s="18"/>
      <c r="F3" s="17"/>
      <c r="G3" s="17">
        <f>G4+G8+G23+G38</f>
        <v>70830</v>
      </c>
      <c r="H3" s="17">
        <f>H4+H8+H23+H38</f>
        <v>849960</v>
      </c>
      <c r="I3" s="17">
        <f>H3</f>
        <v>849960</v>
      </c>
      <c r="J3" s="5"/>
      <c r="K3" s="5"/>
    </row>
    <row r="4" spans="1:11" s="10" customFormat="1" ht="24" customHeight="1">
      <c r="A4" s="9"/>
      <c r="B4" s="19"/>
      <c r="C4" s="20" t="s">
        <v>9</v>
      </c>
      <c r="D4" s="21">
        <f>SUM(D5:D7)</f>
        <v>3</v>
      </c>
      <c r="E4" s="22"/>
      <c r="F4" s="21"/>
      <c r="G4" s="21">
        <f>SUM(G5:G7)</f>
        <v>10300</v>
      </c>
      <c r="H4" s="21">
        <f>SUM(H5:H7)</f>
        <v>123600</v>
      </c>
      <c r="I4" s="36"/>
      <c r="J4" s="9"/>
      <c r="K4" s="9"/>
    </row>
    <row r="5" spans="1:11" ht="19.5" customHeight="1">
      <c r="A5" s="7"/>
      <c r="B5" s="23"/>
      <c r="C5" s="24" t="s">
        <v>10</v>
      </c>
      <c r="D5" s="25">
        <v>1</v>
      </c>
      <c r="E5" s="26"/>
      <c r="F5" s="25">
        <v>5400</v>
      </c>
      <c r="G5" s="25">
        <f>F5*D5</f>
        <v>5400</v>
      </c>
      <c r="H5" s="25">
        <f>G5*12</f>
        <v>64800</v>
      </c>
      <c r="I5" s="37"/>
      <c r="J5" s="7"/>
      <c r="K5" s="7"/>
    </row>
    <row r="6" spans="1:11" ht="19.5" customHeight="1">
      <c r="A6" s="7"/>
      <c r="B6" s="23"/>
      <c r="C6" s="24" t="s">
        <v>11</v>
      </c>
      <c r="D6" s="25">
        <v>1</v>
      </c>
      <c r="E6" s="26"/>
      <c r="F6" s="25">
        <v>4400</v>
      </c>
      <c r="G6" s="25">
        <f t="shared" ref="G6:G7" si="0">F6*D6</f>
        <v>4400</v>
      </c>
      <c r="H6" s="25">
        <f t="shared" ref="H6:H7" si="1">G6*12</f>
        <v>52800</v>
      </c>
      <c r="I6" s="37"/>
      <c r="J6" s="7"/>
      <c r="K6" s="7"/>
    </row>
    <row r="7" spans="1:11" ht="19.5" customHeight="1">
      <c r="A7" s="7"/>
      <c r="B7" s="23"/>
      <c r="C7" s="24" t="s">
        <v>12</v>
      </c>
      <c r="D7" s="25">
        <v>1</v>
      </c>
      <c r="E7" s="26"/>
      <c r="F7" s="25">
        <v>500</v>
      </c>
      <c r="G7" s="25">
        <f t="shared" si="0"/>
        <v>500</v>
      </c>
      <c r="H7" s="25">
        <f t="shared" si="1"/>
        <v>6000</v>
      </c>
      <c r="I7" s="37"/>
      <c r="J7" s="7"/>
      <c r="K7" s="7"/>
    </row>
    <row r="8" spans="1:11" s="11" customFormat="1" ht="24" customHeight="1">
      <c r="A8" s="9"/>
      <c r="B8" s="19" t="s">
        <v>28</v>
      </c>
      <c r="C8" s="20" t="s">
        <v>13</v>
      </c>
      <c r="D8" s="21">
        <f>D9+D15</f>
        <v>14</v>
      </c>
      <c r="E8" s="22"/>
      <c r="F8" s="21"/>
      <c r="G8" s="21">
        <f t="shared" ref="G8:H8" si="2">G9+G15</f>
        <v>19800</v>
      </c>
      <c r="H8" s="21">
        <f t="shared" si="2"/>
        <v>237600</v>
      </c>
      <c r="I8" s="37"/>
      <c r="J8" s="9"/>
      <c r="K8" s="9"/>
    </row>
    <row r="9" spans="1:11" s="13" customFormat="1" ht="30">
      <c r="A9" s="12"/>
      <c r="B9" s="27">
        <v>1</v>
      </c>
      <c r="C9" s="28" t="s">
        <v>14</v>
      </c>
      <c r="D9" s="29">
        <f>SUM(D10:D13)</f>
        <v>4</v>
      </c>
      <c r="E9" s="30"/>
      <c r="F9" s="29"/>
      <c r="G9" s="29">
        <f>SUM(G10:G14)</f>
        <v>7200</v>
      </c>
      <c r="H9" s="29">
        <f>SUM(H10:H14)</f>
        <v>86400</v>
      </c>
      <c r="I9" s="37"/>
      <c r="J9" s="12"/>
      <c r="K9" s="12"/>
    </row>
    <row r="10" spans="1:11" ht="19.5" customHeight="1">
      <c r="A10" s="7"/>
      <c r="B10" s="23"/>
      <c r="C10" s="33" t="s">
        <v>15</v>
      </c>
      <c r="D10" s="32">
        <v>1</v>
      </c>
      <c r="E10" s="31">
        <v>2.8</v>
      </c>
      <c r="F10" s="25">
        <f t="shared" ref="F10:F46" si="3">E10*1000</f>
        <v>2800</v>
      </c>
      <c r="G10" s="25">
        <f t="shared" ref="G10:G13" si="4">F10*D10</f>
        <v>2800</v>
      </c>
      <c r="H10" s="25">
        <f t="shared" ref="H10:H13" si="5">G10*12</f>
        <v>33600</v>
      </c>
      <c r="I10" s="37"/>
      <c r="J10" s="7"/>
      <c r="K10" s="7"/>
    </row>
    <row r="11" spans="1:11" ht="19.5" customHeight="1">
      <c r="A11" s="7"/>
      <c r="B11" s="23"/>
      <c r="C11" s="24" t="s">
        <v>16</v>
      </c>
      <c r="D11" s="25">
        <v>1</v>
      </c>
      <c r="E11" s="34">
        <v>0.7</v>
      </c>
      <c r="F11" s="25">
        <f t="shared" si="3"/>
        <v>700</v>
      </c>
      <c r="G11" s="25">
        <f t="shared" si="4"/>
        <v>700</v>
      </c>
      <c r="H11" s="25">
        <f t="shared" si="5"/>
        <v>8400</v>
      </c>
      <c r="I11" s="37"/>
      <c r="J11" s="7"/>
      <c r="K11" s="7"/>
    </row>
    <row r="12" spans="1:11" ht="19.5" customHeight="1">
      <c r="A12" s="7"/>
      <c r="B12" s="23"/>
      <c r="C12" s="24" t="s">
        <v>16</v>
      </c>
      <c r="D12" s="25">
        <v>1</v>
      </c>
      <c r="E12" s="34">
        <v>0.7</v>
      </c>
      <c r="F12" s="25">
        <f>E12*1000</f>
        <v>700</v>
      </c>
      <c r="G12" s="25">
        <f t="shared" ref="G12" si="6">F12*D12</f>
        <v>700</v>
      </c>
      <c r="H12" s="25">
        <f t="shared" ref="H12" si="7">G12*12</f>
        <v>8400</v>
      </c>
      <c r="I12" s="37"/>
      <c r="J12" s="7"/>
      <c r="K12" s="7"/>
    </row>
    <row r="13" spans="1:11" ht="19.5" customHeight="1">
      <c r="A13" s="7"/>
      <c r="B13" s="23"/>
      <c r="C13" s="24" t="s">
        <v>17</v>
      </c>
      <c r="D13" s="25">
        <v>1</v>
      </c>
      <c r="E13" s="26">
        <v>1.2</v>
      </c>
      <c r="F13" s="25">
        <f t="shared" si="3"/>
        <v>1200</v>
      </c>
      <c r="G13" s="25">
        <f t="shared" si="4"/>
        <v>1200</v>
      </c>
      <c r="H13" s="25">
        <f t="shared" si="5"/>
        <v>14400</v>
      </c>
      <c r="I13" s="37"/>
      <c r="J13" s="7"/>
      <c r="K13" s="7"/>
    </row>
    <row r="14" spans="1:11" ht="19.5" customHeight="1">
      <c r="A14" s="7"/>
      <c r="B14" s="23"/>
      <c r="C14" s="24" t="s">
        <v>17</v>
      </c>
      <c r="D14" s="25">
        <v>3</v>
      </c>
      <c r="E14" s="34">
        <v>0.6</v>
      </c>
      <c r="F14" s="25">
        <f>E14*1000</f>
        <v>600</v>
      </c>
      <c r="G14" s="25">
        <f t="shared" ref="G14" si="8">F14*D14</f>
        <v>1800</v>
      </c>
      <c r="H14" s="25">
        <f t="shared" ref="H14" si="9">G14*12</f>
        <v>21600</v>
      </c>
      <c r="I14" s="37"/>
      <c r="J14" s="7"/>
      <c r="K14" s="7"/>
    </row>
    <row r="15" spans="1:11" s="13" customFormat="1" ht="24" customHeight="1">
      <c r="A15" s="12"/>
      <c r="B15" s="27">
        <v>2</v>
      </c>
      <c r="C15" s="28" t="s">
        <v>18</v>
      </c>
      <c r="D15" s="29">
        <f>SUM(D16:D22)</f>
        <v>10</v>
      </c>
      <c r="E15" s="30"/>
      <c r="F15" s="29"/>
      <c r="G15" s="29">
        <f>SUM(G16:G22)</f>
        <v>12600</v>
      </c>
      <c r="H15" s="29">
        <f>SUM(H16:H22)</f>
        <v>151200</v>
      </c>
      <c r="I15" s="37"/>
      <c r="J15" s="12"/>
      <c r="K15" s="12"/>
    </row>
    <row r="16" spans="1:11" ht="19.5" customHeight="1">
      <c r="A16" s="7"/>
      <c r="B16" s="23"/>
      <c r="C16" s="33" t="s">
        <v>15</v>
      </c>
      <c r="D16" s="32">
        <v>1</v>
      </c>
      <c r="E16" s="31">
        <v>2.8</v>
      </c>
      <c r="F16" s="25">
        <f t="shared" si="3"/>
        <v>2800</v>
      </c>
      <c r="G16" s="25">
        <f t="shared" ref="G16:G22" si="10">F16*D16</f>
        <v>2800</v>
      </c>
      <c r="H16" s="25">
        <f t="shared" ref="H16:H22" si="11">G16*12</f>
        <v>33600</v>
      </c>
      <c r="I16" s="37"/>
      <c r="J16" s="7"/>
      <c r="K16" s="7"/>
    </row>
    <row r="17" spans="1:11" ht="19.5" customHeight="1">
      <c r="A17" s="7"/>
      <c r="B17" s="23"/>
      <c r="C17" s="33" t="s">
        <v>16</v>
      </c>
      <c r="D17" s="32">
        <v>1</v>
      </c>
      <c r="E17" s="31">
        <v>1.5</v>
      </c>
      <c r="F17" s="25">
        <f t="shared" ref="F17" si="12">E17*1000</f>
        <v>1500</v>
      </c>
      <c r="G17" s="25">
        <f t="shared" ref="G17" si="13">F17*D17</f>
        <v>1500</v>
      </c>
      <c r="H17" s="25">
        <f t="shared" ref="H17" si="14">G17*12</f>
        <v>18000</v>
      </c>
      <c r="I17" s="37"/>
      <c r="J17" s="7"/>
      <c r="K17" s="7"/>
    </row>
    <row r="18" spans="1:11" ht="19.5" customHeight="1">
      <c r="A18" s="7"/>
      <c r="B18" s="23"/>
      <c r="C18" s="24" t="s">
        <v>16</v>
      </c>
      <c r="D18" s="25">
        <v>3</v>
      </c>
      <c r="E18" s="26">
        <v>1.3</v>
      </c>
      <c r="F18" s="25">
        <f t="shared" si="3"/>
        <v>1300</v>
      </c>
      <c r="G18" s="25">
        <f t="shared" si="10"/>
        <v>3900</v>
      </c>
      <c r="H18" s="25">
        <f t="shared" si="11"/>
        <v>46800</v>
      </c>
      <c r="I18" s="37"/>
      <c r="J18" s="7"/>
      <c r="K18" s="7"/>
    </row>
    <row r="19" spans="1:11" ht="19.5" customHeight="1">
      <c r="A19" s="7"/>
      <c r="B19" s="23"/>
      <c r="C19" s="24" t="s">
        <v>16</v>
      </c>
      <c r="D19" s="25">
        <v>1</v>
      </c>
      <c r="E19" s="34">
        <v>0.8</v>
      </c>
      <c r="F19" s="25">
        <f>E19*1000</f>
        <v>800</v>
      </c>
      <c r="G19" s="25">
        <f>F19*D19</f>
        <v>800</v>
      </c>
      <c r="H19" s="25">
        <f t="shared" si="11"/>
        <v>9600</v>
      </c>
      <c r="I19" s="37"/>
      <c r="J19" s="7"/>
      <c r="K19" s="7"/>
    </row>
    <row r="20" spans="1:11" ht="19.5" customHeight="1">
      <c r="A20" s="7"/>
      <c r="B20" s="23"/>
      <c r="C20" s="24" t="s">
        <v>17</v>
      </c>
      <c r="D20" s="25">
        <v>2</v>
      </c>
      <c r="E20" s="26">
        <v>1.2</v>
      </c>
      <c r="F20" s="25">
        <f t="shared" si="3"/>
        <v>1200</v>
      </c>
      <c r="G20" s="25">
        <f t="shared" si="10"/>
        <v>2400</v>
      </c>
      <c r="H20" s="25">
        <f t="shared" si="11"/>
        <v>28800</v>
      </c>
      <c r="I20" s="37"/>
      <c r="J20" s="7"/>
      <c r="K20" s="7"/>
    </row>
    <row r="21" spans="1:11" ht="19.5" customHeight="1">
      <c r="A21" s="7"/>
      <c r="B21" s="23"/>
      <c r="C21" s="24" t="s">
        <v>17</v>
      </c>
      <c r="D21" s="25">
        <v>1</v>
      </c>
      <c r="E21" s="34">
        <v>0.6</v>
      </c>
      <c r="F21" s="25">
        <f t="shared" si="3"/>
        <v>600</v>
      </c>
      <c r="G21" s="25">
        <f t="shared" si="10"/>
        <v>600</v>
      </c>
      <c r="H21" s="25">
        <f t="shared" si="11"/>
        <v>7200</v>
      </c>
      <c r="I21" s="37"/>
      <c r="J21" s="7"/>
      <c r="K21" s="7"/>
    </row>
    <row r="22" spans="1:11" ht="19.5" customHeight="1">
      <c r="A22" s="7"/>
      <c r="B22" s="23"/>
      <c r="C22" s="24" t="s">
        <v>23</v>
      </c>
      <c r="D22" s="25">
        <v>1</v>
      </c>
      <c r="E22" s="26">
        <v>0.6</v>
      </c>
      <c r="F22" s="25">
        <f t="shared" si="3"/>
        <v>600</v>
      </c>
      <c r="G22" s="25">
        <f t="shared" si="10"/>
        <v>600</v>
      </c>
      <c r="H22" s="25">
        <f t="shared" si="11"/>
        <v>7200</v>
      </c>
      <c r="I22" s="37"/>
      <c r="J22" s="7"/>
      <c r="K22" s="7"/>
    </row>
    <row r="23" spans="1:11" s="10" customFormat="1" ht="24" customHeight="1">
      <c r="A23" s="9"/>
      <c r="B23" s="19" t="s">
        <v>29</v>
      </c>
      <c r="C23" s="20" t="s">
        <v>19</v>
      </c>
      <c r="D23" s="21">
        <f>D24+D25+D31</f>
        <v>17</v>
      </c>
      <c r="E23" s="22"/>
      <c r="F23" s="21"/>
      <c r="G23" s="21">
        <f>G24+G25+G31</f>
        <v>18550</v>
      </c>
      <c r="H23" s="21">
        <f>H24+H25+H31</f>
        <v>222600</v>
      </c>
      <c r="I23" s="37"/>
      <c r="J23" s="9"/>
      <c r="K23" s="9"/>
    </row>
    <row r="24" spans="1:11" ht="19.5" customHeight="1">
      <c r="A24" s="7"/>
      <c r="B24" s="23"/>
      <c r="C24" s="33" t="s">
        <v>20</v>
      </c>
      <c r="D24" s="25">
        <v>1</v>
      </c>
      <c r="E24" s="26">
        <v>2.9</v>
      </c>
      <c r="F24" s="25">
        <f t="shared" si="3"/>
        <v>2900</v>
      </c>
      <c r="G24" s="25">
        <f>F24*D24</f>
        <v>2900</v>
      </c>
      <c r="H24" s="25">
        <f>G24*12</f>
        <v>34800</v>
      </c>
      <c r="I24" s="37"/>
      <c r="J24" s="7"/>
      <c r="K24" s="7"/>
    </row>
    <row r="25" spans="1:11" s="13" customFormat="1" ht="30" customHeight="1">
      <c r="A25" s="12"/>
      <c r="B25" s="27">
        <v>1</v>
      </c>
      <c r="C25" s="28" t="s">
        <v>21</v>
      </c>
      <c r="D25" s="29">
        <f>SUM(D26:D30)</f>
        <v>7</v>
      </c>
      <c r="E25" s="30"/>
      <c r="F25" s="29"/>
      <c r="G25" s="29">
        <f>SUM(G26:G30)</f>
        <v>6750</v>
      </c>
      <c r="H25" s="29">
        <f>SUM(H26:H30)</f>
        <v>81000</v>
      </c>
      <c r="I25" s="37"/>
      <c r="J25" s="12"/>
      <c r="K25" s="12"/>
    </row>
    <row r="26" spans="1:11" ht="19.5" customHeight="1">
      <c r="A26" s="7"/>
      <c r="B26" s="23"/>
      <c r="C26" s="24" t="s">
        <v>22</v>
      </c>
      <c r="D26" s="25">
        <v>1</v>
      </c>
      <c r="E26" s="26">
        <v>2</v>
      </c>
      <c r="F26" s="25">
        <f t="shared" si="3"/>
        <v>2000</v>
      </c>
      <c r="G26" s="25">
        <f t="shared" ref="G26:G30" si="15">F26*D26</f>
        <v>2000</v>
      </c>
      <c r="H26" s="25">
        <f t="shared" ref="H26:H30" si="16">G26*12</f>
        <v>24000</v>
      </c>
      <c r="I26" s="37"/>
      <c r="J26" s="7"/>
      <c r="K26" s="7"/>
    </row>
    <row r="27" spans="1:11" ht="19.5" customHeight="1">
      <c r="A27" s="7"/>
      <c r="B27" s="23"/>
      <c r="C27" s="24" t="s">
        <v>16</v>
      </c>
      <c r="D27" s="25">
        <v>1</v>
      </c>
      <c r="E27" s="26">
        <v>1.2</v>
      </c>
      <c r="F27" s="25">
        <f t="shared" si="3"/>
        <v>1200</v>
      </c>
      <c r="G27" s="25">
        <f t="shared" si="15"/>
        <v>1200</v>
      </c>
      <c r="H27" s="25">
        <f t="shared" si="16"/>
        <v>14400</v>
      </c>
      <c r="I27" s="37"/>
      <c r="J27" s="7"/>
      <c r="K27" s="7"/>
    </row>
    <row r="28" spans="1:11" ht="19.5" customHeight="1">
      <c r="A28" s="7"/>
      <c r="B28" s="23"/>
      <c r="C28" s="24" t="s">
        <v>16</v>
      </c>
      <c r="D28" s="25">
        <v>1</v>
      </c>
      <c r="E28" s="34">
        <v>0.75</v>
      </c>
      <c r="F28" s="25">
        <f t="shared" ref="F28" si="17">E28*1000</f>
        <v>750</v>
      </c>
      <c r="G28" s="25">
        <f t="shared" ref="G28" si="18">F28*D28</f>
        <v>750</v>
      </c>
      <c r="H28" s="25">
        <f t="shared" ref="H28" si="19">G28*12</f>
        <v>9000</v>
      </c>
      <c r="I28" s="37"/>
      <c r="J28" s="7"/>
      <c r="K28" s="7"/>
    </row>
    <row r="29" spans="1:11" ht="19.5" customHeight="1">
      <c r="A29" s="7"/>
      <c r="B29" s="23"/>
      <c r="C29" s="24" t="s">
        <v>17</v>
      </c>
      <c r="D29" s="25">
        <v>3</v>
      </c>
      <c r="E29" s="26">
        <v>0.7</v>
      </c>
      <c r="F29" s="25">
        <f t="shared" si="3"/>
        <v>700</v>
      </c>
      <c r="G29" s="25">
        <f t="shared" si="15"/>
        <v>2100</v>
      </c>
      <c r="H29" s="25">
        <f t="shared" si="16"/>
        <v>25200</v>
      </c>
      <c r="I29" s="37"/>
      <c r="J29" s="7"/>
      <c r="K29" s="7"/>
    </row>
    <row r="30" spans="1:11" ht="19.5" customHeight="1">
      <c r="A30" s="7"/>
      <c r="B30" s="23"/>
      <c r="C30" s="24" t="s">
        <v>23</v>
      </c>
      <c r="D30" s="25">
        <v>1</v>
      </c>
      <c r="E30" s="26">
        <v>0.7</v>
      </c>
      <c r="F30" s="25">
        <f t="shared" si="3"/>
        <v>700</v>
      </c>
      <c r="G30" s="25">
        <f t="shared" si="15"/>
        <v>700</v>
      </c>
      <c r="H30" s="25">
        <f t="shared" si="16"/>
        <v>8400</v>
      </c>
      <c r="I30" s="37"/>
      <c r="J30" s="7"/>
      <c r="K30" s="7"/>
    </row>
    <row r="31" spans="1:11" s="13" customFormat="1" ht="30">
      <c r="A31" s="12"/>
      <c r="B31" s="27">
        <v>2</v>
      </c>
      <c r="C31" s="28" t="s">
        <v>24</v>
      </c>
      <c r="D31" s="29">
        <f>SUM(D32:D37)</f>
        <v>9</v>
      </c>
      <c r="E31" s="30"/>
      <c r="F31" s="29"/>
      <c r="G31" s="29">
        <f t="shared" ref="G31:H31" si="20">SUM(G32:G37)</f>
        <v>8900</v>
      </c>
      <c r="H31" s="29">
        <f>SUM(H32:H37)</f>
        <v>106800</v>
      </c>
      <c r="I31" s="37"/>
      <c r="J31" s="12"/>
      <c r="K31" s="12"/>
    </row>
    <row r="32" spans="1:11" ht="19.5" customHeight="1">
      <c r="A32" s="7"/>
      <c r="B32" s="23"/>
      <c r="C32" s="24" t="s">
        <v>22</v>
      </c>
      <c r="D32" s="25">
        <v>1</v>
      </c>
      <c r="E32" s="26">
        <v>2</v>
      </c>
      <c r="F32" s="25">
        <f t="shared" si="3"/>
        <v>2000</v>
      </c>
      <c r="G32" s="25">
        <f t="shared" ref="G32:G37" si="21">F32*D32</f>
        <v>2000</v>
      </c>
      <c r="H32" s="25">
        <f t="shared" ref="H32:H37" si="22">G32*12</f>
        <v>24000</v>
      </c>
      <c r="I32" s="37"/>
      <c r="J32" s="7"/>
      <c r="K32" s="7"/>
    </row>
    <row r="33" spans="1:11" ht="19.5" customHeight="1">
      <c r="A33" s="7"/>
      <c r="B33" s="23"/>
      <c r="C33" s="24" t="s">
        <v>16</v>
      </c>
      <c r="D33" s="25">
        <v>2</v>
      </c>
      <c r="E33" s="26">
        <v>1.2</v>
      </c>
      <c r="F33" s="25">
        <f t="shared" si="3"/>
        <v>1200</v>
      </c>
      <c r="G33" s="25">
        <f t="shared" si="21"/>
        <v>2400</v>
      </c>
      <c r="H33" s="25">
        <f t="shared" si="22"/>
        <v>28800</v>
      </c>
      <c r="I33" s="37"/>
      <c r="J33" s="7"/>
      <c r="K33" s="7"/>
    </row>
    <row r="34" spans="1:11" ht="19.5" customHeight="1">
      <c r="A34" s="7"/>
      <c r="B34" s="23"/>
      <c r="C34" s="24" t="s">
        <v>16</v>
      </c>
      <c r="D34" s="25">
        <v>2</v>
      </c>
      <c r="E34" s="34">
        <v>0.75</v>
      </c>
      <c r="F34" s="25">
        <f t="shared" si="3"/>
        <v>750</v>
      </c>
      <c r="G34" s="25">
        <f t="shared" si="21"/>
        <v>1500</v>
      </c>
      <c r="H34" s="25">
        <f t="shared" si="22"/>
        <v>18000</v>
      </c>
      <c r="I34" s="37"/>
      <c r="J34" s="7"/>
      <c r="K34" s="7"/>
    </row>
    <row r="35" spans="1:11" ht="19.5" customHeight="1">
      <c r="A35" s="7"/>
      <c r="B35" s="23"/>
      <c r="C35" s="24" t="s">
        <v>17</v>
      </c>
      <c r="D35" s="25">
        <v>1</v>
      </c>
      <c r="E35" s="26">
        <v>0.9</v>
      </c>
      <c r="F35" s="25">
        <f t="shared" si="3"/>
        <v>900</v>
      </c>
      <c r="G35" s="25">
        <f t="shared" si="21"/>
        <v>900</v>
      </c>
      <c r="H35" s="25">
        <f t="shared" si="22"/>
        <v>10800</v>
      </c>
      <c r="I35" s="37"/>
      <c r="J35" s="7"/>
      <c r="K35" s="7"/>
    </row>
    <row r="36" spans="1:11" ht="19.5" customHeight="1">
      <c r="A36" s="7"/>
      <c r="B36" s="23"/>
      <c r="C36" s="24" t="s">
        <v>17</v>
      </c>
      <c r="D36" s="25">
        <v>2</v>
      </c>
      <c r="E36" s="34">
        <v>0.7</v>
      </c>
      <c r="F36" s="25">
        <f t="shared" ref="F36" si="23">E36*1000</f>
        <v>700</v>
      </c>
      <c r="G36" s="25">
        <f t="shared" ref="G36" si="24">F36*D36</f>
        <v>1400</v>
      </c>
      <c r="H36" s="25">
        <f t="shared" ref="H36" si="25">G36*12</f>
        <v>16800</v>
      </c>
      <c r="I36" s="37"/>
      <c r="J36" s="7"/>
      <c r="K36" s="7"/>
    </row>
    <row r="37" spans="1:11" ht="19.5" customHeight="1">
      <c r="A37" s="7"/>
      <c r="B37" s="23"/>
      <c r="C37" s="24" t="s">
        <v>23</v>
      </c>
      <c r="D37" s="25">
        <v>1</v>
      </c>
      <c r="E37" s="26">
        <v>0.7</v>
      </c>
      <c r="F37" s="25">
        <f t="shared" si="3"/>
        <v>700</v>
      </c>
      <c r="G37" s="25">
        <f t="shared" si="21"/>
        <v>700</v>
      </c>
      <c r="H37" s="25">
        <f t="shared" si="22"/>
        <v>8400</v>
      </c>
      <c r="I37" s="37"/>
      <c r="J37" s="7"/>
      <c r="K37" s="7"/>
    </row>
    <row r="38" spans="1:11" s="10" customFormat="1" ht="24" customHeight="1">
      <c r="A38" s="9"/>
      <c r="B38" s="19" t="s">
        <v>30</v>
      </c>
      <c r="C38" s="20" t="s">
        <v>25</v>
      </c>
      <c r="D38" s="21">
        <f>D39+D40+D44</f>
        <v>14</v>
      </c>
      <c r="E38" s="22"/>
      <c r="F38" s="21"/>
      <c r="G38" s="21">
        <f t="shared" ref="G38:H38" si="26">G39+G40+G44</f>
        <v>22180</v>
      </c>
      <c r="H38" s="21">
        <f t="shared" si="26"/>
        <v>266160</v>
      </c>
      <c r="I38" s="37"/>
      <c r="J38" s="9"/>
      <c r="K38" s="9"/>
    </row>
    <row r="39" spans="1:11" ht="19.5" customHeight="1">
      <c r="A39" s="7"/>
      <c r="B39" s="23"/>
      <c r="C39" s="33" t="s">
        <v>20</v>
      </c>
      <c r="D39" s="25">
        <v>1</v>
      </c>
      <c r="E39" s="26">
        <v>2.78</v>
      </c>
      <c r="F39" s="25">
        <f t="shared" si="3"/>
        <v>2780</v>
      </c>
      <c r="G39" s="25">
        <f>F39*D39</f>
        <v>2780</v>
      </c>
      <c r="H39" s="25">
        <f>G39*12</f>
        <v>33360</v>
      </c>
      <c r="I39" s="37"/>
      <c r="J39" s="7"/>
      <c r="K39" s="7"/>
    </row>
    <row r="40" spans="1:11" s="13" customFormat="1" ht="24" customHeight="1">
      <c r="A40" s="12"/>
      <c r="B40" s="27">
        <v>1</v>
      </c>
      <c r="C40" s="28" t="s">
        <v>26</v>
      </c>
      <c r="D40" s="29">
        <f>SUM(D41:D43)</f>
        <v>10</v>
      </c>
      <c r="E40" s="30"/>
      <c r="F40" s="29"/>
      <c r="G40" s="29">
        <f t="shared" ref="G40:H40" si="27">SUM(G41:G43)</f>
        <v>13900</v>
      </c>
      <c r="H40" s="29">
        <f t="shared" si="27"/>
        <v>166800</v>
      </c>
      <c r="I40" s="37"/>
      <c r="J40" s="12"/>
      <c r="K40" s="12"/>
    </row>
    <row r="41" spans="1:11" ht="19.5" customHeight="1">
      <c r="A41" s="7"/>
      <c r="B41" s="23"/>
      <c r="C41" s="24" t="s">
        <v>22</v>
      </c>
      <c r="D41" s="25">
        <v>1</v>
      </c>
      <c r="E41" s="31">
        <v>2.5</v>
      </c>
      <c r="F41" s="32">
        <f t="shared" si="3"/>
        <v>2500</v>
      </c>
      <c r="G41" s="25">
        <f t="shared" ref="G41:G43" si="28">F41*D41</f>
        <v>2500</v>
      </c>
      <c r="H41" s="25">
        <f t="shared" ref="H41:H43" si="29">G41*12</f>
        <v>30000</v>
      </c>
      <c r="I41" s="37"/>
      <c r="J41" s="7"/>
      <c r="K41" s="7"/>
    </row>
    <row r="42" spans="1:11" ht="19.5" customHeight="1">
      <c r="A42" s="7"/>
      <c r="B42" s="23"/>
      <c r="C42" s="24" t="s">
        <v>16</v>
      </c>
      <c r="D42" s="25">
        <v>2</v>
      </c>
      <c r="E42" s="31">
        <v>1.5</v>
      </c>
      <c r="F42" s="32">
        <f t="shared" si="3"/>
        <v>1500</v>
      </c>
      <c r="G42" s="25">
        <f t="shared" si="28"/>
        <v>3000</v>
      </c>
      <c r="H42" s="25">
        <f t="shared" si="29"/>
        <v>36000</v>
      </c>
      <c r="I42" s="37"/>
      <c r="J42" s="7"/>
      <c r="K42" s="7"/>
    </row>
    <row r="43" spans="1:11" ht="19.5" customHeight="1">
      <c r="A43" s="7"/>
      <c r="B43" s="23"/>
      <c r="C43" s="24" t="s">
        <v>17</v>
      </c>
      <c r="D43" s="25">
        <v>7</v>
      </c>
      <c r="E43" s="34">
        <v>1.2</v>
      </c>
      <c r="F43" s="25">
        <f t="shared" si="3"/>
        <v>1200</v>
      </c>
      <c r="G43" s="25">
        <f t="shared" si="28"/>
        <v>8400</v>
      </c>
      <c r="H43" s="25">
        <f t="shared" si="29"/>
        <v>100800</v>
      </c>
      <c r="I43" s="37"/>
      <c r="J43" s="7"/>
      <c r="K43" s="7"/>
    </row>
    <row r="44" spans="1:11" s="13" customFormat="1" ht="26.25" customHeight="1">
      <c r="A44" s="12"/>
      <c r="B44" s="27">
        <v>2</v>
      </c>
      <c r="C44" s="28" t="s">
        <v>27</v>
      </c>
      <c r="D44" s="29">
        <f>SUM(D45:D46)</f>
        <v>3</v>
      </c>
      <c r="E44" s="30"/>
      <c r="F44" s="29"/>
      <c r="G44" s="29">
        <f t="shared" ref="G44:H44" si="30">SUM(G45:G46)</f>
        <v>5500</v>
      </c>
      <c r="H44" s="29">
        <f t="shared" si="30"/>
        <v>66000</v>
      </c>
      <c r="I44" s="37"/>
      <c r="J44" s="12"/>
      <c r="K44" s="12"/>
    </row>
    <row r="45" spans="1:11" ht="19.5" customHeight="1">
      <c r="A45" s="7"/>
      <c r="B45" s="23"/>
      <c r="C45" s="24" t="s">
        <v>22</v>
      </c>
      <c r="D45" s="25">
        <v>1</v>
      </c>
      <c r="E45" s="26">
        <v>2.5</v>
      </c>
      <c r="F45" s="25">
        <f t="shared" si="3"/>
        <v>2500</v>
      </c>
      <c r="G45" s="25">
        <f t="shared" ref="G45:G46" si="31">F45*D45</f>
        <v>2500</v>
      </c>
      <c r="H45" s="25">
        <f t="shared" ref="H45:H46" si="32">G45*12</f>
        <v>30000</v>
      </c>
      <c r="I45" s="37"/>
      <c r="J45" s="7"/>
      <c r="K45" s="7"/>
    </row>
    <row r="46" spans="1:11" ht="19.5" customHeight="1">
      <c r="A46" s="7"/>
      <c r="B46" s="23"/>
      <c r="C46" s="24" t="s">
        <v>16</v>
      </c>
      <c r="D46" s="25">
        <v>2</v>
      </c>
      <c r="E46" s="26">
        <v>1.5</v>
      </c>
      <c r="F46" s="25">
        <f t="shared" si="3"/>
        <v>1500</v>
      </c>
      <c r="G46" s="25">
        <f t="shared" si="31"/>
        <v>3000</v>
      </c>
      <c r="H46" s="25">
        <f t="shared" si="32"/>
        <v>36000</v>
      </c>
      <c r="I46" s="38"/>
      <c r="J46" s="7"/>
      <c r="K46" s="7"/>
    </row>
    <row r="47" spans="1:11">
      <c r="A47" s="7"/>
      <c r="B47" s="14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7"/>
      <c r="B48" s="14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/>
      <c r="B49" s="14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/>
      <c r="B50" s="14"/>
      <c r="C50" s="7"/>
      <c r="D50" s="7"/>
      <c r="E50" s="7"/>
      <c r="F50" s="7"/>
      <c r="G50" s="7"/>
      <c r="H50" s="7"/>
      <c r="I50" s="7"/>
      <c r="J50" s="7"/>
      <c r="K50" s="7"/>
    </row>
    <row r="51" spans="1:11">
      <c r="A51" s="7"/>
      <c r="B51" s="14"/>
      <c r="C51" s="7"/>
      <c r="D51" s="7"/>
      <c r="E51" s="7"/>
      <c r="F51" s="7"/>
      <c r="G51" s="7"/>
      <c r="H51" s="7"/>
      <c r="I51" s="7"/>
      <c r="J51" s="7"/>
      <c r="K51" s="7"/>
    </row>
  </sheetData>
  <autoFilter ref="A2:K46"/>
  <mergeCells count="2">
    <mergeCell ref="B1:I1"/>
    <mergeCell ref="I4:I4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A4" workbookViewId="0">
      <selection activeCell="M50" sqref="M50"/>
    </sheetView>
  </sheetViews>
  <sheetFormatPr defaultRowHeight="12"/>
  <cols>
    <col min="1" max="1" width="6.28515625" style="39" customWidth="1"/>
    <col min="2" max="2" width="10.28515625" style="40" customWidth="1"/>
    <col min="3" max="3" width="20.28515625" style="39" customWidth="1"/>
    <col min="4" max="4" width="8.85546875" style="41" customWidth="1"/>
    <col min="5" max="5" width="12.28515625" style="41" customWidth="1"/>
    <col min="6" max="6" width="13.42578125" style="41" customWidth="1"/>
    <col min="7" max="7" width="11.7109375" style="41" customWidth="1"/>
    <col min="8" max="8" width="8.85546875" style="41" hidden="1" customWidth="1"/>
    <col min="9" max="9" width="13.7109375" style="41" hidden="1" customWidth="1"/>
    <col min="10" max="11" width="15" style="41" hidden="1" customWidth="1"/>
    <col min="12" max="12" width="8.85546875" style="41" customWidth="1"/>
    <col min="13" max="13" width="13.7109375" style="41" customWidth="1"/>
    <col min="14" max="15" width="15" style="41" customWidth="1"/>
    <col min="16" max="16" width="40.42578125" style="42" customWidth="1"/>
    <col min="17" max="252" width="9.140625" style="39"/>
    <col min="253" max="253" width="6.28515625" style="39" customWidth="1"/>
    <col min="254" max="254" width="10.28515625" style="39" customWidth="1"/>
    <col min="255" max="255" width="20.28515625" style="39" customWidth="1"/>
    <col min="256" max="256" width="8.85546875" style="39" customWidth="1"/>
    <col min="257" max="257" width="12.28515625" style="39" customWidth="1"/>
    <col min="258" max="258" width="13.42578125" style="39" customWidth="1"/>
    <col min="259" max="259" width="11.7109375" style="39" customWidth="1"/>
    <col min="260" max="263" width="0" style="39" hidden="1" customWidth="1"/>
    <col min="264" max="264" width="8.85546875" style="39" customWidth="1"/>
    <col min="265" max="265" width="13.7109375" style="39" customWidth="1"/>
    <col min="266" max="267" width="15" style="39" customWidth="1"/>
    <col min="268" max="268" width="8.85546875" style="39" customWidth="1"/>
    <col min="269" max="269" width="13.7109375" style="39" customWidth="1"/>
    <col min="270" max="271" width="15" style="39" customWidth="1"/>
    <col min="272" max="272" width="40.42578125" style="39" customWidth="1"/>
    <col min="273" max="508" width="9.140625" style="39"/>
    <col min="509" max="509" width="6.28515625" style="39" customWidth="1"/>
    <col min="510" max="510" width="10.28515625" style="39" customWidth="1"/>
    <col min="511" max="511" width="20.28515625" style="39" customWidth="1"/>
    <col min="512" max="512" width="8.85546875" style="39" customWidth="1"/>
    <col min="513" max="513" width="12.28515625" style="39" customWidth="1"/>
    <col min="514" max="514" width="13.42578125" style="39" customWidth="1"/>
    <col min="515" max="515" width="11.7109375" style="39" customWidth="1"/>
    <col min="516" max="519" width="0" style="39" hidden="1" customWidth="1"/>
    <col min="520" max="520" width="8.85546875" style="39" customWidth="1"/>
    <col min="521" max="521" width="13.7109375" style="39" customWidth="1"/>
    <col min="522" max="523" width="15" style="39" customWidth="1"/>
    <col min="524" max="524" width="8.85546875" style="39" customWidth="1"/>
    <col min="525" max="525" width="13.7109375" style="39" customWidth="1"/>
    <col min="526" max="527" width="15" style="39" customWidth="1"/>
    <col min="528" max="528" width="40.42578125" style="39" customWidth="1"/>
    <col min="529" max="764" width="9.140625" style="39"/>
    <col min="765" max="765" width="6.28515625" style="39" customWidth="1"/>
    <col min="766" max="766" width="10.28515625" style="39" customWidth="1"/>
    <col min="767" max="767" width="20.28515625" style="39" customWidth="1"/>
    <col min="768" max="768" width="8.85546875" style="39" customWidth="1"/>
    <col min="769" max="769" width="12.28515625" style="39" customWidth="1"/>
    <col min="770" max="770" width="13.42578125" style="39" customWidth="1"/>
    <col min="771" max="771" width="11.7109375" style="39" customWidth="1"/>
    <col min="772" max="775" width="0" style="39" hidden="1" customWidth="1"/>
    <col min="776" max="776" width="8.85546875" style="39" customWidth="1"/>
    <col min="777" max="777" width="13.7109375" style="39" customWidth="1"/>
    <col min="778" max="779" width="15" style="39" customWidth="1"/>
    <col min="780" max="780" width="8.85546875" style="39" customWidth="1"/>
    <col min="781" max="781" width="13.7109375" style="39" customWidth="1"/>
    <col min="782" max="783" width="15" style="39" customWidth="1"/>
    <col min="784" max="784" width="40.42578125" style="39" customWidth="1"/>
    <col min="785" max="1020" width="9.140625" style="39"/>
    <col min="1021" max="1021" width="6.28515625" style="39" customWidth="1"/>
    <col min="1022" max="1022" width="10.28515625" style="39" customWidth="1"/>
    <col min="1023" max="1023" width="20.28515625" style="39" customWidth="1"/>
    <col min="1024" max="1024" width="8.85546875" style="39" customWidth="1"/>
    <col min="1025" max="1025" width="12.28515625" style="39" customWidth="1"/>
    <col min="1026" max="1026" width="13.42578125" style="39" customWidth="1"/>
    <col min="1027" max="1027" width="11.7109375" style="39" customWidth="1"/>
    <col min="1028" max="1031" width="0" style="39" hidden="1" customWidth="1"/>
    <col min="1032" max="1032" width="8.85546875" style="39" customWidth="1"/>
    <col min="1033" max="1033" width="13.7109375" style="39" customWidth="1"/>
    <col min="1034" max="1035" width="15" style="39" customWidth="1"/>
    <col min="1036" max="1036" width="8.85546875" style="39" customWidth="1"/>
    <col min="1037" max="1037" width="13.7109375" style="39" customWidth="1"/>
    <col min="1038" max="1039" width="15" style="39" customWidth="1"/>
    <col min="1040" max="1040" width="40.42578125" style="39" customWidth="1"/>
    <col min="1041" max="1276" width="9.140625" style="39"/>
    <col min="1277" max="1277" width="6.28515625" style="39" customWidth="1"/>
    <col min="1278" max="1278" width="10.28515625" style="39" customWidth="1"/>
    <col min="1279" max="1279" width="20.28515625" style="39" customWidth="1"/>
    <col min="1280" max="1280" width="8.85546875" style="39" customWidth="1"/>
    <col min="1281" max="1281" width="12.28515625" style="39" customWidth="1"/>
    <col min="1282" max="1282" width="13.42578125" style="39" customWidth="1"/>
    <col min="1283" max="1283" width="11.7109375" style="39" customWidth="1"/>
    <col min="1284" max="1287" width="0" style="39" hidden="1" customWidth="1"/>
    <col min="1288" max="1288" width="8.85546875" style="39" customWidth="1"/>
    <col min="1289" max="1289" width="13.7109375" style="39" customWidth="1"/>
    <col min="1290" max="1291" width="15" style="39" customWidth="1"/>
    <col min="1292" max="1292" width="8.85546875" style="39" customWidth="1"/>
    <col min="1293" max="1293" width="13.7109375" style="39" customWidth="1"/>
    <col min="1294" max="1295" width="15" style="39" customWidth="1"/>
    <col min="1296" max="1296" width="40.42578125" style="39" customWidth="1"/>
    <col min="1297" max="1532" width="9.140625" style="39"/>
    <col min="1533" max="1533" width="6.28515625" style="39" customWidth="1"/>
    <col min="1534" max="1534" width="10.28515625" style="39" customWidth="1"/>
    <col min="1535" max="1535" width="20.28515625" style="39" customWidth="1"/>
    <col min="1536" max="1536" width="8.85546875" style="39" customWidth="1"/>
    <col min="1537" max="1537" width="12.28515625" style="39" customWidth="1"/>
    <col min="1538" max="1538" width="13.42578125" style="39" customWidth="1"/>
    <col min="1539" max="1539" width="11.7109375" style="39" customWidth="1"/>
    <col min="1540" max="1543" width="0" style="39" hidden="1" customWidth="1"/>
    <col min="1544" max="1544" width="8.85546875" style="39" customWidth="1"/>
    <col min="1545" max="1545" width="13.7109375" style="39" customWidth="1"/>
    <col min="1546" max="1547" width="15" style="39" customWidth="1"/>
    <col min="1548" max="1548" width="8.85546875" style="39" customWidth="1"/>
    <col min="1549" max="1549" width="13.7109375" style="39" customWidth="1"/>
    <col min="1550" max="1551" width="15" style="39" customWidth="1"/>
    <col min="1552" max="1552" width="40.42578125" style="39" customWidth="1"/>
    <col min="1553" max="1788" width="9.140625" style="39"/>
    <col min="1789" max="1789" width="6.28515625" style="39" customWidth="1"/>
    <col min="1790" max="1790" width="10.28515625" style="39" customWidth="1"/>
    <col min="1791" max="1791" width="20.28515625" style="39" customWidth="1"/>
    <col min="1792" max="1792" width="8.85546875" style="39" customWidth="1"/>
    <col min="1793" max="1793" width="12.28515625" style="39" customWidth="1"/>
    <col min="1794" max="1794" width="13.42578125" style="39" customWidth="1"/>
    <col min="1795" max="1795" width="11.7109375" style="39" customWidth="1"/>
    <col min="1796" max="1799" width="0" style="39" hidden="1" customWidth="1"/>
    <col min="1800" max="1800" width="8.85546875" style="39" customWidth="1"/>
    <col min="1801" max="1801" width="13.7109375" style="39" customWidth="1"/>
    <col min="1802" max="1803" width="15" style="39" customWidth="1"/>
    <col min="1804" max="1804" width="8.85546875" style="39" customWidth="1"/>
    <col min="1805" max="1805" width="13.7109375" style="39" customWidth="1"/>
    <col min="1806" max="1807" width="15" style="39" customWidth="1"/>
    <col min="1808" max="1808" width="40.42578125" style="39" customWidth="1"/>
    <col min="1809" max="2044" width="9.140625" style="39"/>
    <col min="2045" max="2045" width="6.28515625" style="39" customWidth="1"/>
    <col min="2046" max="2046" width="10.28515625" style="39" customWidth="1"/>
    <col min="2047" max="2047" width="20.28515625" style="39" customWidth="1"/>
    <col min="2048" max="2048" width="8.85546875" style="39" customWidth="1"/>
    <col min="2049" max="2049" width="12.28515625" style="39" customWidth="1"/>
    <col min="2050" max="2050" width="13.42578125" style="39" customWidth="1"/>
    <col min="2051" max="2051" width="11.7109375" style="39" customWidth="1"/>
    <col min="2052" max="2055" width="0" style="39" hidden="1" customWidth="1"/>
    <col min="2056" max="2056" width="8.85546875" style="39" customWidth="1"/>
    <col min="2057" max="2057" width="13.7109375" style="39" customWidth="1"/>
    <col min="2058" max="2059" width="15" style="39" customWidth="1"/>
    <col min="2060" max="2060" width="8.85546875" style="39" customWidth="1"/>
    <col min="2061" max="2061" width="13.7109375" style="39" customWidth="1"/>
    <col min="2062" max="2063" width="15" style="39" customWidth="1"/>
    <col min="2064" max="2064" width="40.42578125" style="39" customWidth="1"/>
    <col min="2065" max="2300" width="9.140625" style="39"/>
    <col min="2301" max="2301" width="6.28515625" style="39" customWidth="1"/>
    <col min="2302" max="2302" width="10.28515625" style="39" customWidth="1"/>
    <col min="2303" max="2303" width="20.28515625" style="39" customWidth="1"/>
    <col min="2304" max="2304" width="8.85546875" style="39" customWidth="1"/>
    <col min="2305" max="2305" width="12.28515625" style="39" customWidth="1"/>
    <col min="2306" max="2306" width="13.42578125" style="39" customWidth="1"/>
    <col min="2307" max="2307" width="11.7109375" style="39" customWidth="1"/>
    <col min="2308" max="2311" width="0" style="39" hidden="1" customWidth="1"/>
    <col min="2312" max="2312" width="8.85546875" style="39" customWidth="1"/>
    <col min="2313" max="2313" width="13.7109375" style="39" customWidth="1"/>
    <col min="2314" max="2315" width="15" style="39" customWidth="1"/>
    <col min="2316" max="2316" width="8.85546875" style="39" customWidth="1"/>
    <col min="2317" max="2317" width="13.7109375" style="39" customWidth="1"/>
    <col min="2318" max="2319" width="15" style="39" customWidth="1"/>
    <col min="2320" max="2320" width="40.42578125" style="39" customWidth="1"/>
    <col min="2321" max="2556" width="9.140625" style="39"/>
    <col min="2557" max="2557" width="6.28515625" style="39" customWidth="1"/>
    <col min="2558" max="2558" width="10.28515625" style="39" customWidth="1"/>
    <col min="2559" max="2559" width="20.28515625" style="39" customWidth="1"/>
    <col min="2560" max="2560" width="8.85546875" style="39" customWidth="1"/>
    <col min="2561" max="2561" width="12.28515625" style="39" customWidth="1"/>
    <col min="2562" max="2562" width="13.42578125" style="39" customWidth="1"/>
    <col min="2563" max="2563" width="11.7109375" style="39" customWidth="1"/>
    <col min="2564" max="2567" width="0" style="39" hidden="1" customWidth="1"/>
    <col min="2568" max="2568" width="8.85546875" style="39" customWidth="1"/>
    <col min="2569" max="2569" width="13.7109375" style="39" customWidth="1"/>
    <col min="2570" max="2571" width="15" style="39" customWidth="1"/>
    <col min="2572" max="2572" width="8.85546875" style="39" customWidth="1"/>
    <col min="2573" max="2573" width="13.7109375" style="39" customWidth="1"/>
    <col min="2574" max="2575" width="15" style="39" customWidth="1"/>
    <col min="2576" max="2576" width="40.42578125" style="39" customWidth="1"/>
    <col min="2577" max="2812" width="9.140625" style="39"/>
    <col min="2813" max="2813" width="6.28515625" style="39" customWidth="1"/>
    <col min="2814" max="2814" width="10.28515625" style="39" customWidth="1"/>
    <col min="2815" max="2815" width="20.28515625" style="39" customWidth="1"/>
    <col min="2816" max="2816" width="8.85546875" style="39" customWidth="1"/>
    <col min="2817" max="2817" width="12.28515625" style="39" customWidth="1"/>
    <col min="2818" max="2818" width="13.42578125" style="39" customWidth="1"/>
    <col min="2819" max="2819" width="11.7109375" style="39" customWidth="1"/>
    <col min="2820" max="2823" width="0" style="39" hidden="1" customWidth="1"/>
    <col min="2824" max="2824" width="8.85546875" style="39" customWidth="1"/>
    <col min="2825" max="2825" width="13.7109375" style="39" customWidth="1"/>
    <col min="2826" max="2827" width="15" style="39" customWidth="1"/>
    <col min="2828" max="2828" width="8.85546875" style="39" customWidth="1"/>
    <col min="2829" max="2829" width="13.7109375" style="39" customWidth="1"/>
    <col min="2830" max="2831" width="15" style="39" customWidth="1"/>
    <col min="2832" max="2832" width="40.42578125" style="39" customWidth="1"/>
    <col min="2833" max="3068" width="9.140625" style="39"/>
    <col min="3069" max="3069" width="6.28515625" style="39" customWidth="1"/>
    <col min="3070" max="3070" width="10.28515625" style="39" customWidth="1"/>
    <col min="3071" max="3071" width="20.28515625" style="39" customWidth="1"/>
    <col min="3072" max="3072" width="8.85546875" style="39" customWidth="1"/>
    <col min="3073" max="3073" width="12.28515625" style="39" customWidth="1"/>
    <col min="3074" max="3074" width="13.42578125" style="39" customWidth="1"/>
    <col min="3075" max="3075" width="11.7109375" style="39" customWidth="1"/>
    <col min="3076" max="3079" width="0" style="39" hidden="1" customWidth="1"/>
    <col min="3080" max="3080" width="8.85546875" style="39" customWidth="1"/>
    <col min="3081" max="3081" width="13.7109375" style="39" customWidth="1"/>
    <col min="3082" max="3083" width="15" style="39" customWidth="1"/>
    <col min="3084" max="3084" width="8.85546875" style="39" customWidth="1"/>
    <col min="3085" max="3085" width="13.7109375" style="39" customWidth="1"/>
    <col min="3086" max="3087" width="15" style="39" customWidth="1"/>
    <col min="3088" max="3088" width="40.42578125" style="39" customWidth="1"/>
    <col min="3089" max="3324" width="9.140625" style="39"/>
    <col min="3325" max="3325" width="6.28515625" style="39" customWidth="1"/>
    <col min="3326" max="3326" width="10.28515625" style="39" customWidth="1"/>
    <col min="3327" max="3327" width="20.28515625" style="39" customWidth="1"/>
    <col min="3328" max="3328" width="8.85546875" style="39" customWidth="1"/>
    <col min="3329" max="3329" width="12.28515625" style="39" customWidth="1"/>
    <col min="3330" max="3330" width="13.42578125" style="39" customWidth="1"/>
    <col min="3331" max="3331" width="11.7109375" style="39" customWidth="1"/>
    <col min="3332" max="3335" width="0" style="39" hidden="1" customWidth="1"/>
    <col min="3336" max="3336" width="8.85546875" style="39" customWidth="1"/>
    <col min="3337" max="3337" width="13.7109375" style="39" customWidth="1"/>
    <col min="3338" max="3339" width="15" style="39" customWidth="1"/>
    <col min="3340" max="3340" width="8.85546875" style="39" customWidth="1"/>
    <col min="3341" max="3341" width="13.7109375" style="39" customWidth="1"/>
    <col min="3342" max="3343" width="15" style="39" customWidth="1"/>
    <col min="3344" max="3344" width="40.42578125" style="39" customWidth="1"/>
    <col min="3345" max="3580" width="9.140625" style="39"/>
    <col min="3581" max="3581" width="6.28515625" style="39" customWidth="1"/>
    <col min="3582" max="3582" width="10.28515625" style="39" customWidth="1"/>
    <col min="3583" max="3583" width="20.28515625" style="39" customWidth="1"/>
    <col min="3584" max="3584" width="8.85546875" style="39" customWidth="1"/>
    <col min="3585" max="3585" width="12.28515625" style="39" customWidth="1"/>
    <col min="3586" max="3586" width="13.42578125" style="39" customWidth="1"/>
    <col min="3587" max="3587" width="11.7109375" style="39" customWidth="1"/>
    <col min="3588" max="3591" width="0" style="39" hidden="1" customWidth="1"/>
    <col min="3592" max="3592" width="8.85546875" style="39" customWidth="1"/>
    <col min="3593" max="3593" width="13.7109375" style="39" customWidth="1"/>
    <col min="3594" max="3595" width="15" style="39" customWidth="1"/>
    <col min="3596" max="3596" width="8.85546875" style="39" customWidth="1"/>
    <col min="3597" max="3597" width="13.7109375" style="39" customWidth="1"/>
    <col min="3598" max="3599" width="15" style="39" customWidth="1"/>
    <col min="3600" max="3600" width="40.42578125" style="39" customWidth="1"/>
    <col min="3601" max="3836" width="9.140625" style="39"/>
    <col min="3837" max="3837" width="6.28515625" style="39" customWidth="1"/>
    <col min="3838" max="3838" width="10.28515625" style="39" customWidth="1"/>
    <col min="3839" max="3839" width="20.28515625" style="39" customWidth="1"/>
    <col min="3840" max="3840" width="8.85546875" style="39" customWidth="1"/>
    <col min="3841" max="3841" width="12.28515625" style="39" customWidth="1"/>
    <col min="3842" max="3842" width="13.42578125" style="39" customWidth="1"/>
    <col min="3843" max="3843" width="11.7109375" style="39" customWidth="1"/>
    <col min="3844" max="3847" width="0" style="39" hidden="1" customWidth="1"/>
    <col min="3848" max="3848" width="8.85546875" style="39" customWidth="1"/>
    <col min="3849" max="3849" width="13.7109375" style="39" customWidth="1"/>
    <col min="3850" max="3851" width="15" style="39" customWidth="1"/>
    <col min="3852" max="3852" width="8.85546875" style="39" customWidth="1"/>
    <col min="3853" max="3853" width="13.7109375" style="39" customWidth="1"/>
    <col min="3854" max="3855" width="15" style="39" customWidth="1"/>
    <col min="3856" max="3856" width="40.42578125" style="39" customWidth="1"/>
    <col min="3857" max="4092" width="9.140625" style="39"/>
    <col min="4093" max="4093" width="6.28515625" style="39" customWidth="1"/>
    <col min="4094" max="4094" width="10.28515625" style="39" customWidth="1"/>
    <col min="4095" max="4095" width="20.28515625" style="39" customWidth="1"/>
    <col min="4096" max="4096" width="8.85546875" style="39" customWidth="1"/>
    <col min="4097" max="4097" width="12.28515625" style="39" customWidth="1"/>
    <col min="4098" max="4098" width="13.42578125" style="39" customWidth="1"/>
    <col min="4099" max="4099" width="11.7109375" style="39" customWidth="1"/>
    <col min="4100" max="4103" width="0" style="39" hidden="1" customWidth="1"/>
    <col min="4104" max="4104" width="8.85546875" style="39" customWidth="1"/>
    <col min="4105" max="4105" width="13.7109375" style="39" customWidth="1"/>
    <col min="4106" max="4107" width="15" style="39" customWidth="1"/>
    <col min="4108" max="4108" width="8.85546875" style="39" customWidth="1"/>
    <col min="4109" max="4109" width="13.7109375" style="39" customWidth="1"/>
    <col min="4110" max="4111" width="15" style="39" customWidth="1"/>
    <col min="4112" max="4112" width="40.42578125" style="39" customWidth="1"/>
    <col min="4113" max="4348" width="9.140625" style="39"/>
    <col min="4349" max="4349" width="6.28515625" style="39" customWidth="1"/>
    <col min="4350" max="4350" width="10.28515625" style="39" customWidth="1"/>
    <col min="4351" max="4351" width="20.28515625" style="39" customWidth="1"/>
    <col min="4352" max="4352" width="8.85546875" style="39" customWidth="1"/>
    <col min="4353" max="4353" width="12.28515625" style="39" customWidth="1"/>
    <col min="4354" max="4354" width="13.42578125" style="39" customWidth="1"/>
    <col min="4355" max="4355" width="11.7109375" style="39" customWidth="1"/>
    <col min="4356" max="4359" width="0" style="39" hidden="1" customWidth="1"/>
    <col min="4360" max="4360" width="8.85546875" style="39" customWidth="1"/>
    <col min="4361" max="4361" width="13.7109375" style="39" customWidth="1"/>
    <col min="4362" max="4363" width="15" style="39" customWidth="1"/>
    <col min="4364" max="4364" width="8.85546875" style="39" customWidth="1"/>
    <col min="4365" max="4365" width="13.7109375" style="39" customWidth="1"/>
    <col min="4366" max="4367" width="15" style="39" customWidth="1"/>
    <col min="4368" max="4368" width="40.42578125" style="39" customWidth="1"/>
    <col min="4369" max="4604" width="9.140625" style="39"/>
    <col min="4605" max="4605" width="6.28515625" style="39" customWidth="1"/>
    <col min="4606" max="4606" width="10.28515625" style="39" customWidth="1"/>
    <col min="4607" max="4607" width="20.28515625" style="39" customWidth="1"/>
    <col min="4608" max="4608" width="8.85546875" style="39" customWidth="1"/>
    <col min="4609" max="4609" width="12.28515625" style="39" customWidth="1"/>
    <col min="4610" max="4610" width="13.42578125" style="39" customWidth="1"/>
    <col min="4611" max="4611" width="11.7109375" style="39" customWidth="1"/>
    <col min="4612" max="4615" width="0" style="39" hidden="1" customWidth="1"/>
    <col min="4616" max="4616" width="8.85546875" style="39" customWidth="1"/>
    <col min="4617" max="4617" width="13.7109375" style="39" customWidth="1"/>
    <col min="4618" max="4619" width="15" style="39" customWidth="1"/>
    <col min="4620" max="4620" width="8.85546875" style="39" customWidth="1"/>
    <col min="4621" max="4621" width="13.7109375" style="39" customWidth="1"/>
    <col min="4622" max="4623" width="15" style="39" customWidth="1"/>
    <col min="4624" max="4624" width="40.42578125" style="39" customWidth="1"/>
    <col min="4625" max="4860" width="9.140625" style="39"/>
    <col min="4861" max="4861" width="6.28515625" style="39" customWidth="1"/>
    <col min="4862" max="4862" width="10.28515625" style="39" customWidth="1"/>
    <col min="4863" max="4863" width="20.28515625" style="39" customWidth="1"/>
    <col min="4864" max="4864" width="8.85546875" style="39" customWidth="1"/>
    <col min="4865" max="4865" width="12.28515625" style="39" customWidth="1"/>
    <col min="4866" max="4866" width="13.42578125" style="39" customWidth="1"/>
    <col min="4867" max="4867" width="11.7109375" style="39" customWidth="1"/>
    <col min="4868" max="4871" width="0" style="39" hidden="1" customWidth="1"/>
    <col min="4872" max="4872" width="8.85546875" style="39" customWidth="1"/>
    <col min="4873" max="4873" width="13.7109375" style="39" customWidth="1"/>
    <col min="4874" max="4875" width="15" style="39" customWidth="1"/>
    <col min="4876" max="4876" width="8.85546875" style="39" customWidth="1"/>
    <col min="4877" max="4877" width="13.7109375" style="39" customWidth="1"/>
    <col min="4878" max="4879" width="15" style="39" customWidth="1"/>
    <col min="4880" max="4880" width="40.42578125" style="39" customWidth="1"/>
    <col min="4881" max="5116" width="9.140625" style="39"/>
    <col min="5117" max="5117" width="6.28515625" style="39" customWidth="1"/>
    <col min="5118" max="5118" width="10.28515625" style="39" customWidth="1"/>
    <col min="5119" max="5119" width="20.28515625" style="39" customWidth="1"/>
    <col min="5120" max="5120" width="8.85546875" style="39" customWidth="1"/>
    <col min="5121" max="5121" width="12.28515625" style="39" customWidth="1"/>
    <col min="5122" max="5122" width="13.42578125" style="39" customWidth="1"/>
    <col min="5123" max="5123" width="11.7109375" style="39" customWidth="1"/>
    <col min="5124" max="5127" width="0" style="39" hidden="1" customWidth="1"/>
    <col min="5128" max="5128" width="8.85546875" style="39" customWidth="1"/>
    <col min="5129" max="5129" width="13.7109375" style="39" customWidth="1"/>
    <col min="5130" max="5131" width="15" style="39" customWidth="1"/>
    <col min="5132" max="5132" width="8.85546875" style="39" customWidth="1"/>
    <col min="5133" max="5133" width="13.7109375" style="39" customWidth="1"/>
    <col min="5134" max="5135" width="15" style="39" customWidth="1"/>
    <col min="5136" max="5136" width="40.42578125" style="39" customWidth="1"/>
    <col min="5137" max="5372" width="9.140625" style="39"/>
    <col min="5373" max="5373" width="6.28515625" style="39" customWidth="1"/>
    <col min="5374" max="5374" width="10.28515625" style="39" customWidth="1"/>
    <col min="5375" max="5375" width="20.28515625" style="39" customWidth="1"/>
    <col min="5376" max="5376" width="8.85546875" style="39" customWidth="1"/>
    <col min="5377" max="5377" width="12.28515625" style="39" customWidth="1"/>
    <col min="5378" max="5378" width="13.42578125" style="39" customWidth="1"/>
    <col min="5379" max="5379" width="11.7109375" style="39" customWidth="1"/>
    <col min="5380" max="5383" width="0" style="39" hidden="1" customWidth="1"/>
    <col min="5384" max="5384" width="8.85546875" style="39" customWidth="1"/>
    <col min="5385" max="5385" width="13.7109375" style="39" customWidth="1"/>
    <col min="5386" max="5387" width="15" style="39" customWidth="1"/>
    <col min="5388" max="5388" width="8.85546875" style="39" customWidth="1"/>
    <col min="5389" max="5389" width="13.7109375" style="39" customWidth="1"/>
    <col min="5390" max="5391" width="15" style="39" customWidth="1"/>
    <col min="5392" max="5392" width="40.42578125" style="39" customWidth="1"/>
    <col min="5393" max="5628" width="9.140625" style="39"/>
    <col min="5629" max="5629" width="6.28515625" style="39" customWidth="1"/>
    <col min="5630" max="5630" width="10.28515625" style="39" customWidth="1"/>
    <col min="5631" max="5631" width="20.28515625" style="39" customWidth="1"/>
    <col min="5632" max="5632" width="8.85546875" style="39" customWidth="1"/>
    <col min="5633" max="5633" width="12.28515625" style="39" customWidth="1"/>
    <col min="5634" max="5634" width="13.42578125" style="39" customWidth="1"/>
    <col min="5635" max="5635" width="11.7109375" style="39" customWidth="1"/>
    <col min="5636" max="5639" width="0" style="39" hidden="1" customWidth="1"/>
    <col min="5640" max="5640" width="8.85546875" style="39" customWidth="1"/>
    <col min="5641" max="5641" width="13.7109375" style="39" customWidth="1"/>
    <col min="5642" max="5643" width="15" style="39" customWidth="1"/>
    <col min="5644" max="5644" width="8.85546875" style="39" customWidth="1"/>
    <col min="5645" max="5645" width="13.7109375" style="39" customWidth="1"/>
    <col min="5646" max="5647" width="15" style="39" customWidth="1"/>
    <col min="5648" max="5648" width="40.42578125" style="39" customWidth="1"/>
    <col min="5649" max="5884" width="9.140625" style="39"/>
    <col min="5885" max="5885" width="6.28515625" style="39" customWidth="1"/>
    <col min="5886" max="5886" width="10.28515625" style="39" customWidth="1"/>
    <col min="5887" max="5887" width="20.28515625" style="39" customWidth="1"/>
    <col min="5888" max="5888" width="8.85546875" style="39" customWidth="1"/>
    <col min="5889" max="5889" width="12.28515625" style="39" customWidth="1"/>
    <col min="5890" max="5890" width="13.42578125" style="39" customWidth="1"/>
    <col min="5891" max="5891" width="11.7109375" style="39" customWidth="1"/>
    <col min="5892" max="5895" width="0" style="39" hidden="1" customWidth="1"/>
    <col min="5896" max="5896" width="8.85546875" style="39" customWidth="1"/>
    <col min="5897" max="5897" width="13.7109375" style="39" customWidth="1"/>
    <col min="5898" max="5899" width="15" style="39" customWidth="1"/>
    <col min="5900" max="5900" width="8.85546875" style="39" customWidth="1"/>
    <col min="5901" max="5901" width="13.7109375" style="39" customWidth="1"/>
    <col min="5902" max="5903" width="15" style="39" customWidth="1"/>
    <col min="5904" max="5904" width="40.42578125" style="39" customWidth="1"/>
    <col min="5905" max="6140" width="9.140625" style="39"/>
    <col min="6141" max="6141" width="6.28515625" style="39" customWidth="1"/>
    <col min="6142" max="6142" width="10.28515625" style="39" customWidth="1"/>
    <col min="6143" max="6143" width="20.28515625" style="39" customWidth="1"/>
    <col min="6144" max="6144" width="8.85546875" style="39" customWidth="1"/>
    <col min="6145" max="6145" width="12.28515625" style="39" customWidth="1"/>
    <col min="6146" max="6146" width="13.42578125" style="39" customWidth="1"/>
    <col min="6147" max="6147" width="11.7109375" style="39" customWidth="1"/>
    <col min="6148" max="6151" width="0" style="39" hidden="1" customWidth="1"/>
    <col min="6152" max="6152" width="8.85546875" style="39" customWidth="1"/>
    <col min="6153" max="6153" width="13.7109375" style="39" customWidth="1"/>
    <col min="6154" max="6155" width="15" style="39" customWidth="1"/>
    <col min="6156" max="6156" width="8.85546875" style="39" customWidth="1"/>
    <col min="6157" max="6157" width="13.7109375" style="39" customWidth="1"/>
    <col min="6158" max="6159" width="15" style="39" customWidth="1"/>
    <col min="6160" max="6160" width="40.42578125" style="39" customWidth="1"/>
    <col min="6161" max="6396" width="9.140625" style="39"/>
    <col min="6397" max="6397" width="6.28515625" style="39" customWidth="1"/>
    <col min="6398" max="6398" width="10.28515625" style="39" customWidth="1"/>
    <col min="6399" max="6399" width="20.28515625" style="39" customWidth="1"/>
    <col min="6400" max="6400" width="8.85546875" style="39" customWidth="1"/>
    <col min="6401" max="6401" width="12.28515625" style="39" customWidth="1"/>
    <col min="6402" max="6402" width="13.42578125" style="39" customWidth="1"/>
    <col min="6403" max="6403" width="11.7109375" style="39" customWidth="1"/>
    <col min="6404" max="6407" width="0" style="39" hidden="1" customWidth="1"/>
    <col min="6408" max="6408" width="8.85546875" style="39" customWidth="1"/>
    <col min="6409" max="6409" width="13.7109375" style="39" customWidth="1"/>
    <col min="6410" max="6411" width="15" style="39" customWidth="1"/>
    <col min="6412" max="6412" width="8.85546875" style="39" customWidth="1"/>
    <col min="6413" max="6413" width="13.7109375" style="39" customWidth="1"/>
    <col min="6414" max="6415" width="15" style="39" customWidth="1"/>
    <col min="6416" max="6416" width="40.42578125" style="39" customWidth="1"/>
    <col min="6417" max="6652" width="9.140625" style="39"/>
    <col min="6653" max="6653" width="6.28515625" style="39" customWidth="1"/>
    <col min="6654" max="6654" width="10.28515625" style="39" customWidth="1"/>
    <col min="6655" max="6655" width="20.28515625" style="39" customWidth="1"/>
    <col min="6656" max="6656" width="8.85546875" style="39" customWidth="1"/>
    <col min="6657" max="6657" width="12.28515625" style="39" customWidth="1"/>
    <col min="6658" max="6658" width="13.42578125" style="39" customWidth="1"/>
    <col min="6659" max="6659" width="11.7109375" style="39" customWidth="1"/>
    <col min="6660" max="6663" width="0" style="39" hidden="1" customWidth="1"/>
    <col min="6664" max="6664" width="8.85546875" style="39" customWidth="1"/>
    <col min="6665" max="6665" width="13.7109375" style="39" customWidth="1"/>
    <col min="6666" max="6667" width="15" style="39" customWidth="1"/>
    <col min="6668" max="6668" width="8.85546875" style="39" customWidth="1"/>
    <col min="6669" max="6669" width="13.7109375" style="39" customWidth="1"/>
    <col min="6670" max="6671" width="15" style="39" customWidth="1"/>
    <col min="6672" max="6672" width="40.42578125" style="39" customWidth="1"/>
    <col min="6673" max="6908" width="9.140625" style="39"/>
    <col min="6909" max="6909" width="6.28515625" style="39" customWidth="1"/>
    <col min="6910" max="6910" width="10.28515625" style="39" customWidth="1"/>
    <col min="6911" max="6911" width="20.28515625" style="39" customWidth="1"/>
    <col min="6912" max="6912" width="8.85546875" style="39" customWidth="1"/>
    <col min="6913" max="6913" width="12.28515625" style="39" customWidth="1"/>
    <col min="6914" max="6914" width="13.42578125" style="39" customWidth="1"/>
    <col min="6915" max="6915" width="11.7109375" style="39" customWidth="1"/>
    <col min="6916" max="6919" width="0" style="39" hidden="1" customWidth="1"/>
    <col min="6920" max="6920" width="8.85546875" style="39" customWidth="1"/>
    <col min="6921" max="6921" width="13.7109375" style="39" customWidth="1"/>
    <col min="6922" max="6923" width="15" style="39" customWidth="1"/>
    <col min="6924" max="6924" width="8.85546875" style="39" customWidth="1"/>
    <col min="6925" max="6925" width="13.7109375" style="39" customWidth="1"/>
    <col min="6926" max="6927" width="15" style="39" customWidth="1"/>
    <col min="6928" max="6928" width="40.42578125" style="39" customWidth="1"/>
    <col min="6929" max="7164" width="9.140625" style="39"/>
    <col min="7165" max="7165" width="6.28515625" style="39" customWidth="1"/>
    <col min="7166" max="7166" width="10.28515625" style="39" customWidth="1"/>
    <col min="7167" max="7167" width="20.28515625" style="39" customWidth="1"/>
    <col min="7168" max="7168" width="8.85546875" style="39" customWidth="1"/>
    <col min="7169" max="7169" width="12.28515625" style="39" customWidth="1"/>
    <col min="7170" max="7170" width="13.42578125" style="39" customWidth="1"/>
    <col min="7171" max="7171" width="11.7109375" style="39" customWidth="1"/>
    <col min="7172" max="7175" width="0" style="39" hidden="1" customWidth="1"/>
    <col min="7176" max="7176" width="8.85546875" style="39" customWidth="1"/>
    <col min="7177" max="7177" width="13.7109375" style="39" customWidth="1"/>
    <col min="7178" max="7179" width="15" style="39" customWidth="1"/>
    <col min="7180" max="7180" width="8.85546875" style="39" customWidth="1"/>
    <col min="7181" max="7181" width="13.7109375" style="39" customWidth="1"/>
    <col min="7182" max="7183" width="15" style="39" customWidth="1"/>
    <col min="7184" max="7184" width="40.42578125" style="39" customWidth="1"/>
    <col min="7185" max="7420" width="9.140625" style="39"/>
    <col min="7421" max="7421" width="6.28515625" style="39" customWidth="1"/>
    <col min="7422" max="7422" width="10.28515625" style="39" customWidth="1"/>
    <col min="7423" max="7423" width="20.28515625" style="39" customWidth="1"/>
    <col min="7424" max="7424" width="8.85546875" style="39" customWidth="1"/>
    <col min="7425" max="7425" width="12.28515625" style="39" customWidth="1"/>
    <col min="7426" max="7426" width="13.42578125" style="39" customWidth="1"/>
    <col min="7427" max="7427" width="11.7109375" style="39" customWidth="1"/>
    <col min="7428" max="7431" width="0" style="39" hidden="1" customWidth="1"/>
    <col min="7432" max="7432" width="8.85546875" style="39" customWidth="1"/>
    <col min="7433" max="7433" width="13.7109375" style="39" customWidth="1"/>
    <col min="7434" max="7435" width="15" style="39" customWidth="1"/>
    <col min="7436" max="7436" width="8.85546875" style="39" customWidth="1"/>
    <col min="7437" max="7437" width="13.7109375" style="39" customWidth="1"/>
    <col min="7438" max="7439" width="15" style="39" customWidth="1"/>
    <col min="7440" max="7440" width="40.42578125" style="39" customWidth="1"/>
    <col min="7441" max="7676" width="9.140625" style="39"/>
    <col min="7677" max="7677" width="6.28515625" style="39" customWidth="1"/>
    <col min="7678" max="7678" width="10.28515625" style="39" customWidth="1"/>
    <col min="7679" max="7679" width="20.28515625" style="39" customWidth="1"/>
    <col min="7680" max="7680" width="8.85546875" style="39" customWidth="1"/>
    <col min="7681" max="7681" width="12.28515625" style="39" customWidth="1"/>
    <col min="7682" max="7682" width="13.42578125" style="39" customWidth="1"/>
    <col min="7683" max="7683" width="11.7109375" style="39" customWidth="1"/>
    <col min="7684" max="7687" width="0" style="39" hidden="1" customWidth="1"/>
    <col min="7688" max="7688" width="8.85546875" style="39" customWidth="1"/>
    <col min="7689" max="7689" width="13.7109375" style="39" customWidth="1"/>
    <col min="7690" max="7691" width="15" style="39" customWidth="1"/>
    <col min="7692" max="7692" width="8.85546875" style="39" customWidth="1"/>
    <col min="7693" max="7693" width="13.7109375" style="39" customWidth="1"/>
    <col min="7694" max="7695" width="15" style="39" customWidth="1"/>
    <col min="7696" max="7696" width="40.42578125" style="39" customWidth="1"/>
    <col min="7697" max="7932" width="9.140625" style="39"/>
    <col min="7933" max="7933" width="6.28515625" style="39" customWidth="1"/>
    <col min="7934" max="7934" width="10.28515625" style="39" customWidth="1"/>
    <col min="7935" max="7935" width="20.28515625" style="39" customWidth="1"/>
    <col min="7936" max="7936" width="8.85546875" style="39" customWidth="1"/>
    <col min="7937" max="7937" width="12.28515625" style="39" customWidth="1"/>
    <col min="7938" max="7938" width="13.42578125" style="39" customWidth="1"/>
    <col min="7939" max="7939" width="11.7109375" style="39" customWidth="1"/>
    <col min="7940" max="7943" width="0" style="39" hidden="1" customWidth="1"/>
    <col min="7944" max="7944" width="8.85546875" style="39" customWidth="1"/>
    <col min="7945" max="7945" width="13.7109375" style="39" customWidth="1"/>
    <col min="7946" max="7947" width="15" style="39" customWidth="1"/>
    <col min="7948" max="7948" width="8.85546875" style="39" customWidth="1"/>
    <col min="7949" max="7949" width="13.7109375" style="39" customWidth="1"/>
    <col min="7950" max="7951" width="15" style="39" customWidth="1"/>
    <col min="7952" max="7952" width="40.42578125" style="39" customWidth="1"/>
    <col min="7953" max="8188" width="9.140625" style="39"/>
    <col min="8189" max="8189" width="6.28515625" style="39" customWidth="1"/>
    <col min="8190" max="8190" width="10.28515625" style="39" customWidth="1"/>
    <col min="8191" max="8191" width="20.28515625" style="39" customWidth="1"/>
    <col min="8192" max="8192" width="8.85546875" style="39" customWidth="1"/>
    <col min="8193" max="8193" width="12.28515625" style="39" customWidth="1"/>
    <col min="8194" max="8194" width="13.42578125" style="39" customWidth="1"/>
    <col min="8195" max="8195" width="11.7109375" style="39" customWidth="1"/>
    <col min="8196" max="8199" width="0" style="39" hidden="1" customWidth="1"/>
    <col min="8200" max="8200" width="8.85546875" style="39" customWidth="1"/>
    <col min="8201" max="8201" width="13.7109375" style="39" customWidth="1"/>
    <col min="8202" max="8203" width="15" style="39" customWidth="1"/>
    <col min="8204" max="8204" width="8.85546875" style="39" customWidth="1"/>
    <col min="8205" max="8205" width="13.7109375" style="39" customWidth="1"/>
    <col min="8206" max="8207" width="15" style="39" customWidth="1"/>
    <col min="8208" max="8208" width="40.42578125" style="39" customWidth="1"/>
    <col min="8209" max="8444" width="9.140625" style="39"/>
    <col min="8445" max="8445" width="6.28515625" style="39" customWidth="1"/>
    <col min="8446" max="8446" width="10.28515625" style="39" customWidth="1"/>
    <col min="8447" max="8447" width="20.28515625" style="39" customWidth="1"/>
    <col min="8448" max="8448" width="8.85546875" style="39" customWidth="1"/>
    <col min="8449" max="8449" width="12.28515625" style="39" customWidth="1"/>
    <col min="8450" max="8450" width="13.42578125" style="39" customWidth="1"/>
    <col min="8451" max="8451" width="11.7109375" style="39" customWidth="1"/>
    <col min="8452" max="8455" width="0" style="39" hidden="1" customWidth="1"/>
    <col min="8456" max="8456" width="8.85546875" style="39" customWidth="1"/>
    <col min="8457" max="8457" width="13.7109375" style="39" customWidth="1"/>
    <col min="8458" max="8459" width="15" style="39" customWidth="1"/>
    <col min="8460" max="8460" width="8.85546875" style="39" customWidth="1"/>
    <col min="8461" max="8461" width="13.7109375" style="39" customWidth="1"/>
    <col min="8462" max="8463" width="15" style="39" customWidth="1"/>
    <col min="8464" max="8464" width="40.42578125" style="39" customWidth="1"/>
    <col min="8465" max="8700" width="9.140625" style="39"/>
    <col min="8701" max="8701" width="6.28515625" style="39" customWidth="1"/>
    <col min="8702" max="8702" width="10.28515625" style="39" customWidth="1"/>
    <col min="8703" max="8703" width="20.28515625" style="39" customWidth="1"/>
    <col min="8704" max="8704" width="8.85546875" style="39" customWidth="1"/>
    <col min="8705" max="8705" width="12.28515625" style="39" customWidth="1"/>
    <col min="8706" max="8706" width="13.42578125" style="39" customWidth="1"/>
    <col min="8707" max="8707" width="11.7109375" style="39" customWidth="1"/>
    <col min="8708" max="8711" width="0" style="39" hidden="1" customWidth="1"/>
    <col min="8712" max="8712" width="8.85546875" style="39" customWidth="1"/>
    <col min="8713" max="8713" width="13.7109375" style="39" customWidth="1"/>
    <col min="8714" max="8715" width="15" style="39" customWidth="1"/>
    <col min="8716" max="8716" width="8.85546875" style="39" customWidth="1"/>
    <col min="8717" max="8717" width="13.7109375" style="39" customWidth="1"/>
    <col min="8718" max="8719" width="15" style="39" customWidth="1"/>
    <col min="8720" max="8720" width="40.42578125" style="39" customWidth="1"/>
    <col min="8721" max="8956" width="9.140625" style="39"/>
    <col min="8957" max="8957" width="6.28515625" style="39" customWidth="1"/>
    <col min="8958" max="8958" width="10.28515625" style="39" customWidth="1"/>
    <col min="8959" max="8959" width="20.28515625" style="39" customWidth="1"/>
    <col min="8960" max="8960" width="8.85546875" style="39" customWidth="1"/>
    <col min="8961" max="8961" width="12.28515625" style="39" customWidth="1"/>
    <col min="8962" max="8962" width="13.42578125" style="39" customWidth="1"/>
    <col min="8963" max="8963" width="11.7109375" style="39" customWidth="1"/>
    <col min="8964" max="8967" width="0" style="39" hidden="1" customWidth="1"/>
    <col min="8968" max="8968" width="8.85546875" style="39" customWidth="1"/>
    <col min="8969" max="8969" width="13.7109375" style="39" customWidth="1"/>
    <col min="8970" max="8971" width="15" style="39" customWidth="1"/>
    <col min="8972" max="8972" width="8.85546875" style="39" customWidth="1"/>
    <col min="8973" max="8973" width="13.7109375" style="39" customWidth="1"/>
    <col min="8974" max="8975" width="15" style="39" customWidth="1"/>
    <col min="8976" max="8976" width="40.42578125" style="39" customWidth="1"/>
    <col min="8977" max="9212" width="9.140625" style="39"/>
    <col min="9213" max="9213" width="6.28515625" style="39" customWidth="1"/>
    <col min="9214" max="9214" width="10.28515625" style="39" customWidth="1"/>
    <col min="9215" max="9215" width="20.28515625" style="39" customWidth="1"/>
    <col min="9216" max="9216" width="8.85546875" style="39" customWidth="1"/>
    <col min="9217" max="9217" width="12.28515625" style="39" customWidth="1"/>
    <col min="9218" max="9218" width="13.42578125" style="39" customWidth="1"/>
    <col min="9219" max="9219" width="11.7109375" style="39" customWidth="1"/>
    <col min="9220" max="9223" width="0" style="39" hidden="1" customWidth="1"/>
    <col min="9224" max="9224" width="8.85546875" style="39" customWidth="1"/>
    <col min="9225" max="9225" width="13.7109375" style="39" customWidth="1"/>
    <col min="9226" max="9227" width="15" style="39" customWidth="1"/>
    <col min="9228" max="9228" width="8.85546875" style="39" customWidth="1"/>
    <col min="9229" max="9229" width="13.7109375" style="39" customWidth="1"/>
    <col min="9230" max="9231" width="15" style="39" customWidth="1"/>
    <col min="9232" max="9232" width="40.42578125" style="39" customWidth="1"/>
    <col min="9233" max="9468" width="9.140625" style="39"/>
    <col min="9469" max="9469" width="6.28515625" style="39" customWidth="1"/>
    <col min="9470" max="9470" width="10.28515625" style="39" customWidth="1"/>
    <col min="9471" max="9471" width="20.28515625" style="39" customWidth="1"/>
    <col min="9472" max="9472" width="8.85546875" style="39" customWidth="1"/>
    <col min="9473" max="9473" width="12.28515625" style="39" customWidth="1"/>
    <col min="9474" max="9474" width="13.42578125" style="39" customWidth="1"/>
    <col min="9475" max="9475" width="11.7109375" style="39" customWidth="1"/>
    <col min="9476" max="9479" width="0" style="39" hidden="1" customWidth="1"/>
    <col min="9480" max="9480" width="8.85546875" style="39" customWidth="1"/>
    <col min="9481" max="9481" width="13.7109375" style="39" customWidth="1"/>
    <col min="9482" max="9483" width="15" style="39" customWidth="1"/>
    <col min="9484" max="9484" width="8.85546875" style="39" customWidth="1"/>
    <col min="9485" max="9485" width="13.7109375" style="39" customWidth="1"/>
    <col min="9486" max="9487" width="15" style="39" customWidth="1"/>
    <col min="9488" max="9488" width="40.42578125" style="39" customWidth="1"/>
    <col min="9489" max="9724" width="9.140625" style="39"/>
    <col min="9725" max="9725" width="6.28515625" style="39" customWidth="1"/>
    <col min="9726" max="9726" width="10.28515625" style="39" customWidth="1"/>
    <col min="9727" max="9727" width="20.28515625" style="39" customWidth="1"/>
    <col min="9728" max="9728" width="8.85546875" style="39" customWidth="1"/>
    <col min="9729" max="9729" width="12.28515625" style="39" customWidth="1"/>
    <col min="9730" max="9730" width="13.42578125" style="39" customWidth="1"/>
    <col min="9731" max="9731" width="11.7109375" style="39" customWidth="1"/>
    <col min="9732" max="9735" width="0" style="39" hidden="1" customWidth="1"/>
    <col min="9736" max="9736" width="8.85546875" style="39" customWidth="1"/>
    <col min="9737" max="9737" width="13.7109375" style="39" customWidth="1"/>
    <col min="9738" max="9739" width="15" style="39" customWidth="1"/>
    <col min="9740" max="9740" width="8.85546875" style="39" customWidth="1"/>
    <col min="9741" max="9741" width="13.7109375" style="39" customWidth="1"/>
    <col min="9742" max="9743" width="15" style="39" customWidth="1"/>
    <col min="9744" max="9744" width="40.42578125" style="39" customWidth="1"/>
    <col min="9745" max="9980" width="9.140625" style="39"/>
    <col min="9981" max="9981" width="6.28515625" style="39" customWidth="1"/>
    <col min="9982" max="9982" width="10.28515625" style="39" customWidth="1"/>
    <col min="9983" max="9983" width="20.28515625" style="39" customWidth="1"/>
    <col min="9984" max="9984" width="8.85546875" style="39" customWidth="1"/>
    <col min="9985" max="9985" width="12.28515625" style="39" customWidth="1"/>
    <col min="9986" max="9986" width="13.42578125" style="39" customWidth="1"/>
    <col min="9987" max="9987" width="11.7109375" style="39" customWidth="1"/>
    <col min="9988" max="9991" width="0" style="39" hidden="1" customWidth="1"/>
    <col min="9992" max="9992" width="8.85546875" style="39" customWidth="1"/>
    <col min="9993" max="9993" width="13.7109375" style="39" customWidth="1"/>
    <col min="9994" max="9995" width="15" style="39" customWidth="1"/>
    <col min="9996" max="9996" width="8.85546875" style="39" customWidth="1"/>
    <col min="9997" max="9997" width="13.7109375" style="39" customWidth="1"/>
    <col min="9998" max="9999" width="15" style="39" customWidth="1"/>
    <col min="10000" max="10000" width="40.42578125" style="39" customWidth="1"/>
    <col min="10001" max="10236" width="9.140625" style="39"/>
    <col min="10237" max="10237" width="6.28515625" style="39" customWidth="1"/>
    <col min="10238" max="10238" width="10.28515625" style="39" customWidth="1"/>
    <col min="10239" max="10239" width="20.28515625" style="39" customWidth="1"/>
    <col min="10240" max="10240" width="8.85546875" style="39" customWidth="1"/>
    <col min="10241" max="10241" width="12.28515625" style="39" customWidth="1"/>
    <col min="10242" max="10242" width="13.42578125" style="39" customWidth="1"/>
    <col min="10243" max="10243" width="11.7109375" style="39" customWidth="1"/>
    <col min="10244" max="10247" width="0" style="39" hidden="1" customWidth="1"/>
    <col min="10248" max="10248" width="8.85546875" style="39" customWidth="1"/>
    <col min="10249" max="10249" width="13.7109375" style="39" customWidth="1"/>
    <col min="10250" max="10251" width="15" style="39" customWidth="1"/>
    <col min="10252" max="10252" width="8.85546875" style="39" customWidth="1"/>
    <col min="10253" max="10253" width="13.7109375" style="39" customWidth="1"/>
    <col min="10254" max="10255" width="15" style="39" customWidth="1"/>
    <col min="10256" max="10256" width="40.42578125" style="39" customWidth="1"/>
    <col min="10257" max="10492" width="9.140625" style="39"/>
    <col min="10493" max="10493" width="6.28515625" style="39" customWidth="1"/>
    <col min="10494" max="10494" width="10.28515625" style="39" customWidth="1"/>
    <col min="10495" max="10495" width="20.28515625" style="39" customWidth="1"/>
    <col min="10496" max="10496" width="8.85546875" style="39" customWidth="1"/>
    <col min="10497" max="10497" width="12.28515625" style="39" customWidth="1"/>
    <col min="10498" max="10498" width="13.42578125" style="39" customWidth="1"/>
    <col min="10499" max="10499" width="11.7109375" style="39" customWidth="1"/>
    <col min="10500" max="10503" width="0" style="39" hidden="1" customWidth="1"/>
    <col min="10504" max="10504" width="8.85546875" style="39" customWidth="1"/>
    <col min="10505" max="10505" width="13.7109375" style="39" customWidth="1"/>
    <col min="10506" max="10507" width="15" style="39" customWidth="1"/>
    <col min="10508" max="10508" width="8.85546875" style="39" customWidth="1"/>
    <col min="10509" max="10509" width="13.7109375" style="39" customWidth="1"/>
    <col min="10510" max="10511" width="15" style="39" customWidth="1"/>
    <col min="10512" max="10512" width="40.42578125" style="39" customWidth="1"/>
    <col min="10513" max="10748" width="9.140625" style="39"/>
    <col min="10749" max="10749" width="6.28515625" style="39" customWidth="1"/>
    <col min="10750" max="10750" width="10.28515625" style="39" customWidth="1"/>
    <col min="10751" max="10751" width="20.28515625" style="39" customWidth="1"/>
    <col min="10752" max="10752" width="8.85546875" style="39" customWidth="1"/>
    <col min="10753" max="10753" width="12.28515625" style="39" customWidth="1"/>
    <col min="10754" max="10754" width="13.42578125" style="39" customWidth="1"/>
    <col min="10755" max="10755" width="11.7109375" style="39" customWidth="1"/>
    <col min="10756" max="10759" width="0" style="39" hidden="1" customWidth="1"/>
    <col min="10760" max="10760" width="8.85546875" style="39" customWidth="1"/>
    <col min="10761" max="10761" width="13.7109375" style="39" customWidth="1"/>
    <col min="10762" max="10763" width="15" style="39" customWidth="1"/>
    <col min="10764" max="10764" width="8.85546875" style="39" customWidth="1"/>
    <col min="10765" max="10765" width="13.7109375" style="39" customWidth="1"/>
    <col min="10766" max="10767" width="15" style="39" customWidth="1"/>
    <col min="10768" max="10768" width="40.42578125" style="39" customWidth="1"/>
    <col min="10769" max="11004" width="9.140625" style="39"/>
    <col min="11005" max="11005" width="6.28515625" style="39" customWidth="1"/>
    <col min="11006" max="11006" width="10.28515625" style="39" customWidth="1"/>
    <col min="11007" max="11007" width="20.28515625" style="39" customWidth="1"/>
    <col min="11008" max="11008" width="8.85546875" style="39" customWidth="1"/>
    <col min="11009" max="11009" width="12.28515625" style="39" customWidth="1"/>
    <col min="11010" max="11010" width="13.42578125" style="39" customWidth="1"/>
    <col min="11011" max="11011" width="11.7109375" style="39" customWidth="1"/>
    <col min="11012" max="11015" width="0" style="39" hidden="1" customWidth="1"/>
    <col min="11016" max="11016" width="8.85546875" style="39" customWidth="1"/>
    <col min="11017" max="11017" width="13.7109375" style="39" customWidth="1"/>
    <col min="11018" max="11019" width="15" style="39" customWidth="1"/>
    <col min="11020" max="11020" width="8.85546875" style="39" customWidth="1"/>
    <col min="11021" max="11021" width="13.7109375" style="39" customWidth="1"/>
    <col min="11022" max="11023" width="15" style="39" customWidth="1"/>
    <col min="11024" max="11024" width="40.42578125" style="39" customWidth="1"/>
    <col min="11025" max="11260" width="9.140625" style="39"/>
    <col min="11261" max="11261" width="6.28515625" style="39" customWidth="1"/>
    <col min="11262" max="11262" width="10.28515625" style="39" customWidth="1"/>
    <col min="11263" max="11263" width="20.28515625" style="39" customWidth="1"/>
    <col min="11264" max="11264" width="8.85546875" style="39" customWidth="1"/>
    <col min="11265" max="11265" width="12.28515625" style="39" customWidth="1"/>
    <col min="11266" max="11266" width="13.42578125" style="39" customWidth="1"/>
    <col min="11267" max="11267" width="11.7109375" style="39" customWidth="1"/>
    <col min="11268" max="11271" width="0" style="39" hidden="1" customWidth="1"/>
    <col min="11272" max="11272" width="8.85546875" style="39" customWidth="1"/>
    <col min="11273" max="11273" width="13.7109375" style="39" customWidth="1"/>
    <col min="11274" max="11275" width="15" style="39" customWidth="1"/>
    <col min="11276" max="11276" width="8.85546875" style="39" customWidth="1"/>
    <col min="11277" max="11277" width="13.7109375" style="39" customWidth="1"/>
    <col min="11278" max="11279" width="15" style="39" customWidth="1"/>
    <col min="11280" max="11280" width="40.42578125" style="39" customWidth="1"/>
    <col min="11281" max="11516" width="9.140625" style="39"/>
    <col min="11517" max="11517" width="6.28515625" style="39" customWidth="1"/>
    <col min="11518" max="11518" width="10.28515625" style="39" customWidth="1"/>
    <col min="11519" max="11519" width="20.28515625" style="39" customWidth="1"/>
    <col min="11520" max="11520" width="8.85546875" style="39" customWidth="1"/>
    <col min="11521" max="11521" width="12.28515625" style="39" customWidth="1"/>
    <col min="11522" max="11522" width="13.42578125" style="39" customWidth="1"/>
    <col min="11523" max="11523" width="11.7109375" style="39" customWidth="1"/>
    <col min="11524" max="11527" width="0" style="39" hidden="1" customWidth="1"/>
    <col min="11528" max="11528" width="8.85546875" style="39" customWidth="1"/>
    <col min="11529" max="11529" width="13.7109375" style="39" customWidth="1"/>
    <col min="11530" max="11531" width="15" style="39" customWidth="1"/>
    <col min="11532" max="11532" width="8.85546875" style="39" customWidth="1"/>
    <col min="11533" max="11533" width="13.7109375" style="39" customWidth="1"/>
    <col min="11534" max="11535" width="15" style="39" customWidth="1"/>
    <col min="11536" max="11536" width="40.42578125" style="39" customWidth="1"/>
    <col min="11537" max="11772" width="9.140625" style="39"/>
    <col min="11773" max="11773" width="6.28515625" style="39" customWidth="1"/>
    <col min="11774" max="11774" width="10.28515625" style="39" customWidth="1"/>
    <col min="11775" max="11775" width="20.28515625" style="39" customWidth="1"/>
    <col min="11776" max="11776" width="8.85546875" style="39" customWidth="1"/>
    <col min="11777" max="11777" width="12.28515625" style="39" customWidth="1"/>
    <col min="11778" max="11778" width="13.42578125" style="39" customWidth="1"/>
    <col min="11779" max="11779" width="11.7109375" style="39" customWidth="1"/>
    <col min="11780" max="11783" width="0" style="39" hidden="1" customWidth="1"/>
    <col min="11784" max="11784" width="8.85546875" style="39" customWidth="1"/>
    <col min="11785" max="11785" width="13.7109375" style="39" customWidth="1"/>
    <col min="11786" max="11787" width="15" style="39" customWidth="1"/>
    <col min="11788" max="11788" width="8.85546875" style="39" customWidth="1"/>
    <col min="11789" max="11789" width="13.7109375" style="39" customWidth="1"/>
    <col min="11790" max="11791" width="15" style="39" customWidth="1"/>
    <col min="11792" max="11792" width="40.42578125" style="39" customWidth="1"/>
    <col min="11793" max="12028" width="9.140625" style="39"/>
    <col min="12029" max="12029" width="6.28515625" style="39" customWidth="1"/>
    <col min="12030" max="12030" width="10.28515625" style="39" customWidth="1"/>
    <col min="12031" max="12031" width="20.28515625" style="39" customWidth="1"/>
    <col min="12032" max="12032" width="8.85546875" style="39" customWidth="1"/>
    <col min="12033" max="12033" width="12.28515625" style="39" customWidth="1"/>
    <col min="12034" max="12034" width="13.42578125" style="39" customWidth="1"/>
    <col min="12035" max="12035" width="11.7109375" style="39" customWidth="1"/>
    <col min="12036" max="12039" width="0" style="39" hidden="1" customWidth="1"/>
    <col min="12040" max="12040" width="8.85546875" style="39" customWidth="1"/>
    <col min="12041" max="12041" width="13.7109375" style="39" customWidth="1"/>
    <col min="12042" max="12043" width="15" style="39" customWidth="1"/>
    <col min="12044" max="12044" width="8.85546875" style="39" customWidth="1"/>
    <col min="12045" max="12045" width="13.7109375" style="39" customWidth="1"/>
    <col min="12046" max="12047" width="15" style="39" customWidth="1"/>
    <col min="12048" max="12048" width="40.42578125" style="39" customWidth="1"/>
    <col min="12049" max="12284" width="9.140625" style="39"/>
    <col min="12285" max="12285" width="6.28515625" style="39" customWidth="1"/>
    <col min="12286" max="12286" width="10.28515625" style="39" customWidth="1"/>
    <col min="12287" max="12287" width="20.28515625" style="39" customWidth="1"/>
    <col min="12288" max="12288" width="8.85546875" style="39" customWidth="1"/>
    <col min="12289" max="12289" width="12.28515625" style="39" customWidth="1"/>
    <col min="12290" max="12290" width="13.42578125" style="39" customWidth="1"/>
    <col min="12291" max="12291" width="11.7109375" style="39" customWidth="1"/>
    <col min="12292" max="12295" width="0" style="39" hidden="1" customWidth="1"/>
    <col min="12296" max="12296" width="8.85546875" style="39" customWidth="1"/>
    <col min="12297" max="12297" width="13.7109375" style="39" customWidth="1"/>
    <col min="12298" max="12299" width="15" style="39" customWidth="1"/>
    <col min="12300" max="12300" width="8.85546875" style="39" customWidth="1"/>
    <col min="12301" max="12301" width="13.7109375" style="39" customWidth="1"/>
    <col min="12302" max="12303" width="15" style="39" customWidth="1"/>
    <col min="12304" max="12304" width="40.42578125" style="39" customWidth="1"/>
    <col min="12305" max="12540" width="9.140625" style="39"/>
    <col min="12541" max="12541" width="6.28515625" style="39" customWidth="1"/>
    <col min="12542" max="12542" width="10.28515625" style="39" customWidth="1"/>
    <col min="12543" max="12543" width="20.28515625" style="39" customWidth="1"/>
    <col min="12544" max="12544" width="8.85546875" style="39" customWidth="1"/>
    <col min="12545" max="12545" width="12.28515625" style="39" customWidth="1"/>
    <col min="12546" max="12546" width="13.42578125" style="39" customWidth="1"/>
    <col min="12547" max="12547" width="11.7109375" style="39" customWidth="1"/>
    <col min="12548" max="12551" width="0" style="39" hidden="1" customWidth="1"/>
    <col min="12552" max="12552" width="8.85546875" style="39" customWidth="1"/>
    <col min="12553" max="12553" width="13.7109375" style="39" customWidth="1"/>
    <col min="12554" max="12555" width="15" style="39" customWidth="1"/>
    <col min="12556" max="12556" width="8.85546875" style="39" customWidth="1"/>
    <col min="12557" max="12557" width="13.7109375" style="39" customWidth="1"/>
    <col min="12558" max="12559" width="15" style="39" customWidth="1"/>
    <col min="12560" max="12560" width="40.42578125" style="39" customWidth="1"/>
    <col min="12561" max="12796" width="9.140625" style="39"/>
    <col min="12797" max="12797" width="6.28515625" style="39" customWidth="1"/>
    <col min="12798" max="12798" width="10.28515625" style="39" customWidth="1"/>
    <col min="12799" max="12799" width="20.28515625" style="39" customWidth="1"/>
    <col min="12800" max="12800" width="8.85546875" style="39" customWidth="1"/>
    <col min="12801" max="12801" width="12.28515625" style="39" customWidth="1"/>
    <col min="12802" max="12802" width="13.42578125" style="39" customWidth="1"/>
    <col min="12803" max="12803" width="11.7109375" style="39" customWidth="1"/>
    <col min="12804" max="12807" width="0" style="39" hidden="1" customWidth="1"/>
    <col min="12808" max="12808" width="8.85546875" style="39" customWidth="1"/>
    <col min="12809" max="12809" width="13.7109375" style="39" customWidth="1"/>
    <col min="12810" max="12811" width="15" style="39" customWidth="1"/>
    <col min="12812" max="12812" width="8.85546875" style="39" customWidth="1"/>
    <col min="12813" max="12813" width="13.7109375" style="39" customWidth="1"/>
    <col min="12814" max="12815" width="15" style="39" customWidth="1"/>
    <col min="12816" max="12816" width="40.42578125" style="39" customWidth="1"/>
    <col min="12817" max="13052" width="9.140625" style="39"/>
    <col min="13053" max="13053" width="6.28515625" style="39" customWidth="1"/>
    <col min="13054" max="13054" width="10.28515625" style="39" customWidth="1"/>
    <col min="13055" max="13055" width="20.28515625" style="39" customWidth="1"/>
    <col min="13056" max="13056" width="8.85546875" style="39" customWidth="1"/>
    <col min="13057" max="13057" width="12.28515625" style="39" customWidth="1"/>
    <col min="13058" max="13058" width="13.42578125" style="39" customWidth="1"/>
    <col min="13059" max="13059" width="11.7109375" style="39" customWidth="1"/>
    <col min="13060" max="13063" width="0" style="39" hidden="1" customWidth="1"/>
    <col min="13064" max="13064" width="8.85546875" style="39" customWidth="1"/>
    <col min="13065" max="13065" width="13.7109375" style="39" customWidth="1"/>
    <col min="13066" max="13067" width="15" style="39" customWidth="1"/>
    <col min="13068" max="13068" width="8.85546875" style="39" customWidth="1"/>
    <col min="13069" max="13069" width="13.7109375" style="39" customWidth="1"/>
    <col min="13070" max="13071" width="15" style="39" customWidth="1"/>
    <col min="13072" max="13072" width="40.42578125" style="39" customWidth="1"/>
    <col min="13073" max="13308" width="9.140625" style="39"/>
    <col min="13309" max="13309" width="6.28515625" style="39" customWidth="1"/>
    <col min="13310" max="13310" width="10.28515625" style="39" customWidth="1"/>
    <col min="13311" max="13311" width="20.28515625" style="39" customWidth="1"/>
    <col min="13312" max="13312" width="8.85546875" style="39" customWidth="1"/>
    <col min="13313" max="13313" width="12.28515625" style="39" customWidth="1"/>
    <col min="13314" max="13314" width="13.42578125" style="39" customWidth="1"/>
    <col min="13315" max="13315" width="11.7109375" style="39" customWidth="1"/>
    <col min="13316" max="13319" width="0" style="39" hidden="1" customWidth="1"/>
    <col min="13320" max="13320" width="8.85546875" style="39" customWidth="1"/>
    <col min="13321" max="13321" width="13.7109375" style="39" customWidth="1"/>
    <col min="13322" max="13323" width="15" style="39" customWidth="1"/>
    <col min="13324" max="13324" width="8.85546875" style="39" customWidth="1"/>
    <col min="13325" max="13325" width="13.7109375" style="39" customWidth="1"/>
    <col min="13326" max="13327" width="15" style="39" customWidth="1"/>
    <col min="13328" max="13328" width="40.42578125" style="39" customWidth="1"/>
    <col min="13329" max="13564" width="9.140625" style="39"/>
    <col min="13565" max="13565" width="6.28515625" style="39" customWidth="1"/>
    <col min="13566" max="13566" width="10.28515625" style="39" customWidth="1"/>
    <col min="13567" max="13567" width="20.28515625" style="39" customWidth="1"/>
    <col min="13568" max="13568" width="8.85546875" style="39" customWidth="1"/>
    <col min="13569" max="13569" width="12.28515625" style="39" customWidth="1"/>
    <col min="13570" max="13570" width="13.42578125" style="39" customWidth="1"/>
    <col min="13571" max="13571" width="11.7109375" style="39" customWidth="1"/>
    <col min="13572" max="13575" width="0" style="39" hidden="1" customWidth="1"/>
    <col min="13576" max="13576" width="8.85546875" style="39" customWidth="1"/>
    <col min="13577" max="13577" width="13.7109375" style="39" customWidth="1"/>
    <col min="13578" max="13579" width="15" style="39" customWidth="1"/>
    <col min="13580" max="13580" width="8.85546875" style="39" customWidth="1"/>
    <col min="13581" max="13581" width="13.7109375" style="39" customWidth="1"/>
    <col min="13582" max="13583" width="15" style="39" customWidth="1"/>
    <col min="13584" max="13584" width="40.42578125" style="39" customWidth="1"/>
    <col min="13585" max="13820" width="9.140625" style="39"/>
    <col min="13821" max="13821" width="6.28515625" style="39" customWidth="1"/>
    <col min="13822" max="13822" width="10.28515625" style="39" customWidth="1"/>
    <col min="13823" max="13823" width="20.28515625" style="39" customWidth="1"/>
    <col min="13824" max="13824" width="8.85546875" style="39" customWidth="1"/>
    <col min="13825" max="13825" width="12.28515625" style="39" customWidth="1"/>
    <col min="13826" max="13826" width="13.42578125" style="39" customWidth="1"/>
    <col min="13827" max="13827" width="11.7109375" style="39" customWidth="1"/>
    <col min="13828" max="13831" width="0" style="39" hidden="1" customWidth="1"/>
    <col min="13832" max="13832" width="8.85546875" style="39" customWidth="1"/>
    <col min="13833" max="13833" width="13.7109375" style="39" customWidth="1"/>
    <col min="13834" max="13835" width="15" style="39" customWidth="1"/>
    <col min="13836" max="13836" width="8.85546875" style="39" customWidth="1"/>
    <col min="13837" max="13837" width="13.7109375" style="39" customWidth="1"/>
    <col min="13838" max="13839" width="15" style="39" customWidth="1"/>
    <col min="13840" max="13840" width="40.42578125" style="39" customWidth="1"/>
    <col min="13841" max="14076" width="9.140625" style="39"/>
    <col min="14077" max="14077" width="6.28515625" style="39" customWidth="1"/>
    <col min="14078" max="14078" width="10.28515625" style="39" customWidth="1"/>
    <col min="14079" max="14079" width="20.28515625" style="39" customWidth="1"/>
    <col min="14080" max="14080" width="8.85546875" style="39" customWidth="1"/>
    <col min="14081" max="14081" width="12.28515625" style="39" customWidth="1"/>
    <col min="14082" max="14082" width="13.42578125" style="39" customWidth="1"/>
    <col min="14083" max="14083" width="11.7109375" style="39" customWidth="1"/>
    <col min="14084" max="14087" width="0" style="39" hidden="1" customWidth="1"/>
    <col min="14088" max="14088" width="8.85546875" style="39" customWidth="1"/>
    <col min="14089" max="14089" width="13.7109375" style="39" customWidth="1"/>
    <col min="14090" max="14091" width="15" style="39" customWidth="1"/>
    <col min="14092" max="14092" width="8.85546875" style="39" customWidth="1"/>
    <col min="14093" max="14093" width="13.7109375" style="39" customWidth="1"/>
    <col min="14094" max="14095" width="15" style="39" customWidth="1"/>
    <col min="14096" max="14096" width="40.42578125" style="39" customWidth="1"/>
    <col min="14097" max="14332" width="9.140625" style="39"/>
    <col min="14333" max="14333" width="6.28515625" style="39" customWidth="1"/>
    <col min="14334" max="14334" width="10.28515625" style="39" customWidth="1"/>
    <col min="14335" max="14335" width="20.28515625" style="39" customWidth="1"/>
    <col min="14336" max="14336" width="8.85546875" style="39" customWidth="1"/>
    <col min="14337" max="14337" width="12.28515625" style="39" customWidth="1"/>
    <col min="14338" max="14338" width="13.42578125" style="39" customWidth="1"/>
    <col min="14339" max="14339" width="11.7109375" style="39" customWidth="1"/>
    <col min="14340" max="14343" width="0" style="39" hidden="1" customWidth="1"/>
    <col min="14344" max="14344" width="8.85546875" style="39" customWidth="1"/>
    <col min="14345" max="14345" width="13.7109375" style="39" customWidth="1"/>
    <col min="14346" max="14347" width="15" style="39" customWidth="1"/>
    <col min="14348" max="14348" width="8.85546875" style="39" customWidth="1"/>
    <col min="14349" max="14349" width="13.7109375" style="39" customWidth="1"/>
    <col min="14350" max="14351" width="15" style="39" customWidth="1"/>
    <col min="14352" max="14352" width="40.42578125" style="39" customWidth="1"/>
    <col min="14353" max="14588" width="9.140625" style="39"/>
    <col min="14589" max="14589" width="6.28515625" style="39" customWidth="1"/>
    <col min="14590" max="14590" width="10.28515625" style="39" customWidth="1"/>
    <col min="14591" max="14591" width="20.28515625" style="39" customWidth="1"/>
    <col min="14592" max="14592" width="8.85546875" style="39" customWidth="1"/>
    <col min="14593" max="14593" width="12.28515625" style="39" customWidth="1"/>
    <col min="14594" max="14594" width="13.42578125" style="39" customWidth="1"/>
    <col min="14595" max="14595" width="11.7109375" style="39" customWidth="1"/>
    <col min="14596" max="14599" width="0" style="39" hidden="1" customWidth="1"/>
    <col min="14600" max="14600" width="8.85546875" style="39" customWidth="1"/>
    <col min="14601" max="14601" width="13.7109375" style="39" customWidth="1"/>
    <col min="14602" max="14603" width="15" style="39" customWidth="1"/>
    <col min="14604" max="14604" width="8.85546875" style="39" customWidth="1"/>
    <col min="14605" max="14605" width="13.7109375" style="39" customWidth="1"/>
    <col min="14606" max="14607" width="15" style="39" customWidth="1"/>
    <col min="14608" max="14608" width="40.42578125" style="39" customWidth="1"/>
    <col min="14609" max="14844" width="9.140625" style="39"/>
    <col min="14845" max="14845" width="6.28515625" style="39" customWidth="1"/>
    <col min="14846" max="14846" width="10.28515625" style="39" customWidth="1"/>
    <col min="14847" max="14847" width="20.28515625" style="39" customWidth="1"/>
    <col min="14848" max="14848" width="8.85546875" style="39" customWidth="1"/>
    <col min="14849" max="14849" width="12.28515625" style="39" customWidth="1"/>
    <col min="14850" max="14850" width="13.42578125" style="39" customWidth="1"/>
    <col min="14851" max="14851" width="11.7109375" style="39" customWidth="1"/>
    <col min="14852" max="14855" width="0" style="39" hidden="1" customWidth="1"/>
    <col min="14856" max="14856" width="8.85546875" style="39" customWidth="1"/>
    <col min="14857" max="14857" width="13.7109375" style="39" customWidth="1"/>
    <col min="14858" max="14859" width="15" style="39" customWidth="1"/>
    <col min="14860" max="14860" width="8.85546875" style="39" customWidth="1"/>
    <col min="14861" max="14861" width="13.7109375" style="39" customWidth="1"/>
    <col min="14862" max="14863" width="15" style="39" customWidth="1"/>
    <col min="14864" max="14864" width="40.42578125" style="39" customWidth="1"/>
    <col min="14865" max="15100" width="9.140625" style="39"/>
    <col min="15101" max="15101" width="6.28515625" style="39" customWidth="1"/>
    <col min="15102" max="15102" width="10.28515625" style="39" customWidth="1"/>
    <col min="15103" max="15103" width="20.28515625" style="39" customWidth="1"/>
    <col min="15104" max="15104" width="8.85546875" style="39" customWidth="1"/>
    <col min="15105" max="15105" width="12.28515625" style="39" customWidth="1"/>
    <col min="15106" max="15106" width="13.42578125" style="39" customWidth="1"/>
    <col min="15107" max="15107" width="11.7109375" style="39" customWidth="1"/>
    <col min="15108" max="15111" width="0" style="39" hidden="1" customWidth="1"/>
    <col min="15112" max="15112" width="8.85546875" style="39" customWidth="1"/>
    <col min="15113" max="15113" width="13.7109375" style="39" customWidth="1"/>
    <col min="15114" max="15115" width="15" style="39" customWidth="1"/>
    <col min="15116" max="15116" width="8.85546875" style="39" customWidth="1"/>
    <col min="15117" max="15117" width="13.7109375" style="39" customWidth="1"/>
    <col min="15118" max="15119" width="15" style="39" customWidth="1"/>
    <col min="15120" max="15120" width="40.42578125" style="39" customWidth="1"/>
    <col min="15121" max="15356" width="9.140625" style="39"/>
    <col min="15357" max="15357" width="6.28515625" style="39" customWidth="1"/>
    <col min="15358" max="15358" width="10.28515625" style="39" customWidth="1"/>
    <col min="15359" max="15359" width="20.28515625" style="39" customWidth="1"/>
    <col min="15360" max="15360" width="8.85546875" style="39" customWidth="1"/>
    <col min="15361" max="15361" width="12.28515625" style="39" customWidth="1"/>
    <col min="15362" max="15362" width="13.42578125" style="39" customWidth="1"/>
    <col min="15363" max="15363" width="11.7109375" style="39" customWidth="1"/>
    <col min="15364" max="15367" width="0" style="39" hidden="1" customWidth="1"/>
    <col min="15368" max="15368" width="8.85546875" style="39" customWidth="1"/>
    <col min="15369" max="15369" width="13.7109375" style="39" customWidth="1"/>
    <col min="15370" max="15371" width="15" style="39" customWidth="1"/>
    <col min="15372" max="15372" width="8.85546875" style="39" customWidth="1"/>
    <col min="15373" max="15373" width="13.7109375" style="39" customWidth="1"/>
    <col min="15374" max="15375" width="15" style="39" customWidth="1"/>
    <col min="15376" max="15376" width="40.42578125" style="39" customWidth="1"/>
    <col min="15377" max="15612" width="9.140625" style="39"/>
    <col min="15613" max="15613" width="6.28515625" style="39" customWidth="1"/>
    <col min="15614" max="15614" width="10.28515625" style="39" customWidth="1"/>
    <col min="15615" max="15615" width="20.28515625" style="39" customWidth="1"/>
    <col min="15616" max="15616" width="8.85546875" style="39" customWidth="1"/>
    <col min="15617" max="15617" width="12.28515625" style="39" customWidth="1"/>
    <col min="15618" max="15618" width="13.42578125" style="39" customWidth="1"/>
    <col min="15619" max="15619" width="11.7109375" style="39" customWidth="1"/>
    <col min="15620" max="15623" width="0" style="39" hidden="1" customWidth="1"/>
    <col min="15624" max="15624" width="8.85546875" style="39" customWidth="1"/>
    <col min="15625" max="15625" width="13.7109375" style="39" customWidth="1"/>
    <col min="15626" max="15627" width="15" style="39" customWidth="1"/>
    <col min="15628" max="15628" width="8.85546875" style="39" customWidth="1"/>
    <col min="15629" max="15629" width="13.7109375" style="39" customWidth="1"/>
    <col min="15630" max="15631" width="15" style="39" customWidth="1"/>
    <col min="15632" max="15632" width="40.42578125" style="39" customWidth="1"/>
    <col min="15633" max="15868" width="9.140625" style="39"/>
    <col min="15869" max="15869" width="6.28515625" style="39" customWidth="1"/>
    <col min="15870" max="15870" width="10.28515625" style="39" customWidth="1"/>
    <col min="15871" max="15871" width="20.28515625" style="39" customWidth="1"/>
    <col min="15872" max="15872" width="8.85546875" style="39" customWidth="1"/>
    <col min="15873" max="15873" width="12.28515625" style="39" customWidth="1"/>
    <col min="15874" max="15874" width="13.42578125" style="39" customWidth="1"/>
    <col min="15875" max="15875" width="11.7109375" style="39" customWidth="1"/>
    <col min="15876" max="15879" width="0" style="39" hidden="1" customWidth="1"/>
    <col min="15880" max="15880" width="8.85546875" style="39" customWidth="1"/>
    <col min="15881" max="15881" width="13.7109375" style="39" customWidth="1"/>
    <col min="15882" max="15883" width="15" style="39" customWidth="1"/>
    <col min="15884" max="15884" width="8.85546875" style="39" customWidth="1"/>
    <col min="15885" max="15885" width="13.7109375" style="39" customWidth="1"/>
    <col min="15886" max="15887" width="15" style="39" customWidth="1"/>
    <col min="15888" max="15888" width="40.42578125" style="39" customWidth="1"/>
    <col min="15889" max="16124" width="9.140625" style="39"/>
    <col min="16125" max="16125" width="6.28515625" style="39" customWidth="1"/>
    <col min="16126" max="16126" width="10.28515625" style="39" customWidth="1"/>
    <col min="16127" max="16127" width="20.28515625" style="39" customWidth="1"/>
    <col min="16128" max="16128" width="8.85546875" style="39" customWidth="1"/>
    <col min="16129" max="16129" width="12.28515625" style="39" customWidth="1"/>
    <col min="16130" max="16130" width="13.42578125" style="39" customWidth="1"/>
    <col min="16131" max="16131" width="11.7109375" style="39" customWidth="1"/>
    <col min="16132" max="16135" width="0" style="39" hidden="1" customWidth="1"/>
    <col min="16136" max="16136" width="8.85546875" style="39" customWidth="1"/>
    <col min="16137" max="16137" width="13.7109375" style="39" customWidth="1"/>
    <col min="16138" max="16139" width="15" style="39" customWidth="1"/>
    <col min="16140" max="16140" width="8.85546875" style="39" customWidth="1"/>
    <col min="16141" max="16141" width="13.7109375" style="39" customWidth="1"/>
    <col min="16142" max="16143" width="15" style="39" customWidth="1"/>
    <col min="16144" max="16144" width="40.42578125" style="39" customWidth="1"/>
    <col min="16145" max="16384" width="9.140625" style="39"/>
  </cols>
  <sheetData>
    <row r="1" spans="1:16" hidden="1"/>
    <row r="2" spans="1:16" hidden="1"/>
    <row r="3" spans="1:16" ht="18" hidden="1" customHeight="1"/>
    <row r="4" spans="1:16" ht="63.75" customHeight="1">
      <c r="A4" s="43" t="s">
        <v>32</v>
      </c>
      <c r="B4" s="43"/>
      <c r="C4" s="43"/>
      <c r="D4" s="43"/>
      <c r="E4" s="43"/>
      <c r="F4" s="43"/>
      <c r="G4" s="43"/>
      <c r="H4" s="39"/>
      <c r="I4" s="39"/>
      <c r="J4" s="39"/>
      <c r="K4" s="39"/>
      <c r="L4" s="39"/>
      <c r="M4" s="39"/>
      <c r="N4" s="39"/>
      <c r="O4" s="39"/>
    </row>
    <row r="5" spans="1:16" ht="36" customHeight="1">
      <c r="A5" s="44"/>
      <c r="B5" s="44"/>
      <c r="C5" s="44"/>
      <c r="D5" s="45">
        <v>2020</v>
      </c>
      <c r="E5" s="46"/>
      <c r="F5" s="46"/>
      <c r="G5" s="47"/>
      <c r="H5" s="45" t="s">
        <v>33</v>
      </c>
      <c r="I5" s="46"/>
      <c r="J5" s="46"/>
      <c r="K5" s="47"/>
      <c r="L5" s="45">
        <v>2021</v>
      </c>
      <c r="M5" s="46"/>
      <c r="N5" s="46"/>
      <c r="O5" s="47"/>
    </row>
    <row r="6" spans="1:16" s="41" customFormat="1" ht="70.5" customHeight="1">
      <c r="A6" s="48" t="s">
        <v>0</v>
      </c>
      <c r="B6" s="48"/>
      <c r="C6" s="49" t="s">
        <v>34</v>
      </c>
      <c r="D6" s="49" t="s">
        <v>35</v>
      </c>
      <c r="E6" s="49" t="s">
        <v>4</v>
      </c>
      <c r="F6" s="49" t="s">
        <v>36</v>
      </c>
      <c r="G6" s="49" t="s">
        <v>37</v>
      </c>
      <c r="H6" s="49" t="s">
        <v>35</v>
      </c>
      <c r="I6" s="49" t="s">
        <v>4</v>
      </c>
      <c r="J6" s="49" t="s">
        <v>36</v>
      </c>
      <c r="K6" s="49" t="s">
        <v>37</v>
      </c>
      <c r="L6" s="49" t="s">
        <v>35</v>
      </c>
      <c r="M6" s="49" t="s">
        <v>4</v>
      </c>
      <c r="N6" s="49" t="s">
        <v>36</v>
      </c>
      <c r="O6" s="49" t="s">
        <v>37</v>
      </c>
      <c r="P6" s="42"/>
    </row>
    <row r="7" spans="1:16" s="41" customFormat="1" ht="29.25" customHeight="1">
      <c r="A7" s="50"/>
      <c r="B7" s="50"/>
      <c r="C7" s="51" t="s">
        <v>8</v>
      </c>
      <c r="D7" s="51">
        <f>D8+D12+D33+D48</f>
        <v>51</v>
      </c>
      <c r="E7" s="52"/>
      <c r="F7" s="52">
        <f>F8+F12+F33+F48</f>
        <v>81000</v>
      </c>
      <c r="G7" s="52">
        <f>G8+G12+G33+G48</f>
        <v>972000</v>
      </c>
      <c r="H7" s="51">
        <f>H8+H12+H33+H48</f>
        <v>51</v>
      </c>
      <c r="I7" s="52"/>
      <c r="J7" s="52">
        <f>J8+J12+J33+J48</f>
        <v>81000</v>
      </c>
      <c r="K7" s="52">
        <f>K8+K12+K33+K48</f>
        <v>972000</v>
      </c>
      <c r="L7" s="51">
        <f>L8+L12+L33+L48</f>
        <v>51</v>
      </c>
      <c r="M7" s="52"/>
      <c r="N7" s="52">
        <f>N8+N12+N33+N48</f>
        <v>70830</v>
      </c>
      <c r="O7" s="52">
        <f>O8+O12+O33+O48</f>
        <v>849960</v>
      </c>
      <c r="P7" s="42"/>
    </row>
    <row r="8" spans="1:16" s="41" customFormat="1" ht="22.5" customHeight="1">
      <c r="A8" s="53" t="s">
        <v>28</v>
      </c>
      <c r="B8" s="53"/>
      <c r="C8" s="53" t="s">
        <v>9</v>
      </c>
      <c r="D8" s="53">
        <f>D9+D10+D11</f>
        <v>3</v>
      </c>
      <c r="E8" s="54"/>
      <c r="F8" s="54">
        <f>SUM(F9:F11)</f>
        <v>13500</v>
      </c>
      <c r="G8" s="54">
        <f>SUM(G9:G11)</f>
        <v>162000</v>
      </c>
      <c r="H8" s="53">
        <f>H9+H10+H11</f>
        <v>3</v>
      </c>
      <c r="I8" s="54"/>
      <c r="J8" s="54">
        <f>SUM(J9:J11)</f>
        <v>11200</v>
      </c>
      <c r="K8" s="54">
        <f>K9+K10+K11</f>
        <v>134400</v>
      </c>
      <c r="L8" s="53">
        <f>L9+L10+L11</f>
        <v>3</v>
      </c>
      <c r="M8" s="54"/>
      <c r="N8" s="54">
        <f>SUM(N9:N11)</f>
        <v>10300</v>
      </c>
      <c r="O8" s="54">
        <f>O9+O10+O11</f>
        <v>123600</v>
      </c>
      <c r="P8" s="42"/>
    </row>
    <row r="9" spans="1:16" ht="15">
      <c r="A9" s="55"/>
      <c r="B9" s="56"/>
      <c r="C9" s="57" t="s">
        <v>10</v>
      </c>
      <c r="D9" s="56">
        <v>1</v>
      </c>
      <c r="E9" s="58">
        <v>5400</v>
      </c>
      <c r="F9" s="58">
        <f>D9*E9</f>
        <v>5400</v>
      </c>
      <c r="G9" s="58">
        <f>F9*12</f>
        <v>64800</v>
      </c>
      <c r="H9" s="56">
        <v>1</v>
      </c>
      <c r="I9" s="58">
        <v>5400</v>
      </c>
      <c r="J9" s="58">
        <f>H9*I9</f>
        <v>5400</v>
      </c>
      <c r="K9" s="58">
        <f>J9*12</f>
        <v>64800</v>
      </c>
      <c r="L9" s="56">
        <v>1</v>
      </c>
      <c r="M9" s="58">
        <v>5400</v>
      </c>
      <c r="N9" s="58">
        <f>L9*M9</f>
        <v>5400</v>
      </c>
      <c r="O9" s="58">
        <f>N9*12</f>
        <v>64800</v>
      </c>
    </row>
    <row r="10" spans="1:16" ht="45">
      <c r="A10" s="55"/>
      <c r="B10" s="56"/>
      <c r="C10" s="57" t="s">
        <v>11</v>
      </c>
      <c r="D10" s="56">
        <v>1</v>
      </c>
      <c r="E10" s="58">
        <v>4400</v>
      </c>
      <c r="F10" s="58">
        <f>D10*E10</f>
        <v>4400</v>
      </c>
      <c r="G10" s="58">
        <f>F10*12</f>
        <v>52800</v>
      </c>
      <c r="H10" s="56">
        <v>1</v>
      </c>
      <c r="I10" s="58">
        <v>4400</v>
      </c>
      <c r="J10" s="58">
        <f>H10*I10</f>
        <v>4400</v>
      </c>
      <c r="K10" s="58">
        <f>J10*12</f>
        <v>52800</v>
      </c>
      <c r="L10" s="56">
        <v>1</v>
      </c>
      <c r="M10" s="58">
        <v>4400</v>
      </c>
      <c r="N10" s="58">
        <f>L10*M10</f>
        <v>4400</v>
      </c>
      <c r="O10" s="58">
        <f>N10*12</f>
        <v>52800</v>
      </c>
      <c r="P10" s="42" t="s">
        <v>38</v>
      </c>
    </row>
    <row r="11" spans="1:16" ht="15">
      <c r="A11" s="55"/>
      <c r="B11" s="56"/>
      <c r="C11" s="57" t="s">
        <v>12</v>
      </c>
      <c r="D11" s="56">
        <v>1</v>
      </c>
      <c r="E11" s="58">
        <v>3700</v>
      </c>
      <c r="F11" s="58">
        <f>D11*E11</f>
        <v>3700</v>
      </c>
      <c r="G11" s="58">
        <f>F11*12</f>
        <v>44400</v>
      </c>
      <c r="H11" s="56">
        <v>1</v>
      </c>
      <c r="I11" s="58">
        <v>1400</v>
      </c>
      <c r="J11" s="58">
        <f>H11*I11</f>
        <v>1400</v>
      </c>
      <c r="K11" s="58">
        <f>J11*12</f>
        <v>16800</v>
      </c>
      <c r="L11" s="56">
        <v>1</v>
      </c>
      <c r="M11" s="59">
        <v>500</v>
      </c>
      <c r="N11" s="59">
        <f>L11*M11</f>
        <v>500</v>
      </c>
      <c r="O11" s="59">
        <f>N11*12</f>
        <v>6000</v>
      </c>
      <c r="P11" s="42" t="s">
        <v>39</v>
      </c>
    </row>
    <row r="12" spans="1:16" ht="30">
      <c r="A12" s="53" t="s">
        <v>29</v>
      </c>
      <c r="B12" s="53"/>
      <c r="C12" s="60" t="s">
        <v>13</v>
      </c>
      <c r="D12" s="53">
        <f>D13+D22</f>
        <v>17</v>
      </c>
      <c r="E12" s="54"/>
      <c r="F12" s="54">
        <f>F13+F22</f>
        <v>23900</v>
      </c>
      <c r="G12" s="54">
        <f>G13+G22</f>
        <v>286800</v>
      </c>
      <c r="H12" s="53">
        <f>H13+H19+H22</f>
        <v>17</v>
      </c>
      <c r="I12" s="54"/>
      <c r="J12" s="54">
        <f>J13+J19+J22</f>
        <v>25200</v>
      </c>
      <c r="K12" s="54">
        <f>J12*12</f>
        <v>302400</v>
      </c>
      <c r="L12" s="53">
        <f>L13+L19+L22</f>
        <v>17</v>
      </c>
      <c r="M12" s="54"/>
      <c r="N12" s="54">
        <f>N13+N19+N22</f>
        <v>19800</v>
      </c>
      <c r="O12" s="54">
        <f>O13+O22</f>
        <v>237600</v>
      </c>
    </row>
    <row r="13" spans="1:16" s="65" customFormat="1" ht="60">
      <c r="A13" s="61"/>
      <c r="B13" s="61"/>
      <c r="C13" s="62" t="s">
        <v>14</v>
      </c>
      <c r="D13" s="62">
        <f>D14+D15+D17</f>
        <v>7</v>
      </c>
      <c r="E13" s="63"/>
      <c r="F13" s="63">
        <f>F14+F15+F17</f>
        <v>10200</v>
      </c>
      <c r="G13" s="63">
        <f>G14+G15+G17</f>
        <v>122400</v>
      </c>
      <c r="H13" s="62">
        <f>H14+H15+H17</f>
        <v>7</v>
      </c>
      <c r="I13" s="63"/>
      <c r="J13" s="63">
        <f>J14+J15+J17</f>
        <v>10200</v>
      </c>
      <c r="K13" s="63">
        <f>K14+K19+K22</f>
        <v>213600</v>
      </c>
      <c r="L13" s="62">
        <f>SUM(L14:L18)</f>
        <v>7</v>
      </c>
      <c r="M13" s="63"/>
      <c r="N13" s="63">
        <f>SUM(N14:N18)</f>
        <v>7200</v>
      </c>
      <c r="O13" s="63">
        <f>O14+O15+O16+O17+O18</f>
        <v>86400</v>
      </c>
      <c r="P13" s="64"/>
    </row>
    <row r="14" spans="1:16" ht="15">
      <c r="A14" s="66"/>
      <c r="B14" s="67"/>
      <c r="C14" s="68" t="s">
        <v>15</v>
      </c>
      <c r="D14" s="69">
        <v>1</v>
      </c>
      <c r="E14" s="70">
        <v>2800</v>
      </c>
      <c r="F14" s="70">
        <f>D14*E14</f>
        <v>2800</v>
      </c>
      <c r="G14" s="70">
        <f>F14*12</f>
        <v>33600</v>
      </c>
      <c r="H14" s="69">
        <v>1</v>
      </c>
      <c r="I14" s="70">
        <v>2800</v>
      </c>
      <c r="J14" s="70">
        <f>H14*I14</f>
        <v>2800</v>
      </c>
      <c r="K14" s="70">
        <f>J14*12</f>
        <v>33600</v>
      </c>
      <c r="L14" s="69">
        <v>1</v>
      </c>
      <c r="M14" s="70">
        <v>2800</v>
      </c>
      <c r="N14" s="70">
        <f>L14*M14</f>
        <v>2800</v>
      </c>
      <c r="O14" s="70">
        <f>N14*12</f>
        <v>33600</v>
      </c>
      <c r="P14" s="42" t="s">
        <v>40</v>
      </c>
    </row>
    <row r="15" spans="1:16" ht="30">
      <c r="A15" s="66"/>
      <c r="B15" s="67"/>
      <c r="C15" s="71" t="s">
        <v>16</v>
      </c>
      <c r="D15" s="69">
        <v>2</v>
      </c>
      <c r="E15" s="70">
        <v>1300</v>
      </c>
      <c r="F15" s="70">
        <f>D15*E15</f>
        <v>2600</v>
      </c>
      <c r="G15" s="70">
        <f>F15*12</f>
        <v>31200</v>
      </c>
      <c r="H15" s="69">
        <v>2</v>
      </c>
      <c r="I15" s="70">
        <v>1300</v>
      </c>
      <c r="J15" s="70">
        <f>H15*I15</f>
        <v>2600</v>
      </c>
      <c r="K15" s="70">
        <f>J15*12</f>
        <v>31200</v>
      </c>
      <c r="L15" s="69">
        <v>1</v>
      </c>
      <c r="M15" s="70">
        <v>700</v>
      </c>
      <c r="N15" s="70">
        <f>L15*M15</f>
        <v>700</v>
      </c>
      <c r="O15" s="70">
        <f>N15*12</f>
        <v>8400</v>
      </c>
      <c r="P15" s="42" t="s">
        <v>41</v>
      </c>
    </row>
    <row r="16" spans="1:16" ht="30">
      <c r="A16" s="66"/>
      <c r="B16" s="67"/>
      <c r="C16" s="71" t="s">
        <v>16</v>
      </c>
      <c r="D16" s="69"/>
      <c r="E16" s="70"/>
      <c r="F16" s="70"/>
      <c r="G16" s="70"/>
      <c r="H16" s="69"/>
      <c r="I16" s="70"/>
      <c r="J16" s="70"/>
      <c r="K16" s="70"/>
      <c r="L16" s="69">
        <v>1</v>
      </c>
      <c r="M16" s="70">
        <v>700</v>
      </c>
      <c r="N16" s="70">
        <f>M16*L16</f>
        <v>700</v>
      </c>
      <c r="O16" s="70">
        <f>N16*12</f>
        <v>8400</v>
      </c>
      <c r="P16" s="42" t="s">
        <v>42</v>
      </c>
    </row>
    <row r="17" spans="1:16" ht="36">
      <c r="A17" s="66"/>
      <c r="B17" s="67"/>
      <c r="C17" s="68" t="s">
        <v>17</v>
      </c>
      <c r="D17" s="69">
        <v>4</v>
      </c>
      <c r="E17" s="70">
        <v>1200</v>
      </c>
      <c r="F17" s="70">
        <f>D17*E17</f>
        <v>4800</v>
      </c>
      <c r="G17" s="70">
        <f>F17*12</f>
        <v>57600</v>
      </c>
      <c r="H17" s="69">
        <v>4</v>
      </c>
      <c r="I17" s="70">
        <v>1200</v>
      </c>
      <c r="J17" s="70">
        <f>H17*I17</f>
        <v>4800</v>
      </c>
      <c r="K17" s="70">
        <f>J17*12</f>
        <v>57600</v>
      </c>
      <c r="L17" s="69">
        <v>1</v>
      </c>
      <c r="M17" s="70">
        <v>1200</v>
      </c>
      <c r="N17" s="70">
        <f>L17*M17</f>
        <v>1200</v>
      </c>
      <c r="O17" s="70">
        <f>N17*12</f>
        <v>14400</v>
      </c>
      <c r="P17" s="42" t="s">
        <v>43</v>
      </c>
    </row>
    <row r="18" spans="1:16" ht="30">
      <c r="A18" s="66"/>
      <c r="B18" s="67"/>
      <c r="C18" s="68" t="s">
        <v>17</v>
      </c>
      <c r="D18" s="69"/>
      <c r="E18" s="70"/>
      <c r="F18" s="70"/>
      <c r="G18" s="70"/>
      <c r="H18" s="69"/>
      <c r="I18" s="70"/>
      <c r="J18" s="70"/>
      <c r="K18" s="70"/>
      <c r="L18" s="69">
        <v>3</v>
      </c>
      <c r="M18" s="70">
        <v>600</v>
      </c>
      <c r="N18" s="70">
        <f>M18*L18</f>
        <v>1800</v>
      </c>
      <c r="O18" s="70">
        <f>N18*12</f>
        <v>21600</v>
      </c>
      <c r="P18" s="42" t="s">
        <v>44</v>
      </c>
    </row>
    <row r="19" spans="1:16" s="65" customFormat="1" ht="45">
      <c r="A19" s="61"/>
      <c r="B19" s="61"/>
      <c r="C19" s="62" t="s">
        <v>45</v>
      </c>
      <c r="D19" s="62">
        <f>D20+D21</f>
        <v>0</v>
      </c>
      <c r="E19" s="63"/>
      <c r="F19" s="63">
        <f>F20+F21</f>
        <v>0</v>
      </c>
      <c r="G19" s="63">
        <f>G20+G21</f>
        <v>0</v>
      </c>
      <c r="H19" s="62">
        <f>H20+H21</f>
        <v>0</v>
      </c>
      <c r="I19" s="63"/>
      <c r="J19" s="63">
        <f>J20+J21</f>
        <v>0</v>
      </c>
      <c r="K19" s="63">
        <f>K20+K21</f>
        <v>0</v>
      </c>
      <c r="L19" s="62">
        <f>L20+L21</f>
        <v>0</v>
      </c>
      <c r="M19" s="63"/>
      <c r="N19" s="63">
        <f>N20+N21</f>
        <v>0</v>
      </c>
      <c r="O19" s="63">
        <f>O20+O21</f>
        <v>0</v>
      </c>
      <c r="P19" s="64"/>
    </row>
    <row r="20" spans="1:16" ht="15">
      <c r="A20" s="66"/>
      <c r="B20" s="67"/>
      <c r="C20" s="68" t="s">
        <v>15</v>
      </c>
      <c r="D20" s="69">
        <v>0</v>
      </c>
      <c r="E20" s="70">
        <v>0</v>
      </c>
      <c r="F20" s="70">
        <f>D20*E20</f>
        <v>0</v>
      </c>
      <c r="G20" s="70">
        <f>F20*12</f>
        <v>0</v>
      </c>
      <c r="H20" s="69">
        <v>0</v>
      </c>
      <c r="I20" s="70">
        <v>4300</v>
      </c>
      <c r="J20" s="70">
        <f>H20*I20</f>
        <v>0</v>
      </c>
      <c r="K20" s="70">
        <f>J20*12</f>
        <v>0</v>
      </c>
      <c r="L20" s="69">
        <v>0</v>
      </c>
      <c r="M20" s="70">
        <v>4300</v>
      </c>
      <c r="N20" s="70">
        <f>L20*M20</f>
        <v>0</v>
      </c>
      <c r="O20" s="70">
        <f>N20*12</f>
        <v>0</v>
      </c>
      <c r="P20" s="72" t="s">
        <v>46</v>
      </c>
    </row>
    <row r="21" spans="1:16" ht="30">
      <c r="A21" s="66"/>
      <c r="B21" s="67"/>
      <c r="C21" s="71" t="s">
        <v>16</v>
      </c>
      <c r="D21" s="69">
        <v>0</v>
      </c>
      <c r="E21" s="70">
        <v>0</v>
      </c>
      <c r="F21" s="70">
        <f>D21*E21</f>
        <v>0</v>
      </c>
      <c r="G21" s="70">
        <f>F21*12</f>
        <v>0</v>
      </c>
      <c r="H21" s="69">
        <v>0</v>
      </c>
      <c r="I21" s="70">
        <v>2800</v>
      </c>
      <c r="J21" s="70">
        <f>H21*I21</f>
        <v>0</v>
      </c>
      <c r="K21" s="70">
        <f>J21*12</f>
        <v>0</v>
      </c>
      <c r="L21" s="69">
        <v>0</v>
      </c>
      <c r="M21" s="70">
        <v>2800</v>
      </c>
      <c r="N21" s="70">
        <f>L21*M21</f>
        <v>0</v>
      </c>
      <c r="O21" s="70">
        <f>N21*12</f>
        <v>0</v>
      </c>
      <c r="P21" s="72"/>
    </row>
    <row r="22" spans="1:16" ht="45.75" customHeight="1">
      <c r="A22" s="66"/>
      <c r="B22" s="67"/>
      <c r="C22" s="62" t="s">
        <v>18</v>
      </c>
      <c r="D22" s="62">
        <f>SUM(D23:D32)</f>
        <v>10</v>
      </c>
      <c r="E22" s="63"/>
      <c r="F22" s="63">
        <f>SUM(F23:F32)</f>
        <v>13700</v>
      </c>
      <c r="G22" s="63">
        <f>SUM(G23:G32)</f>
        <v>164400</v>
      </c>
      <c r="H22" s="62">
        <f>SUM(H23:H32)</f>
        <v>10</v>
      </c>
      <c r="I22" s="63"/>
      <c r="J22" s="63">
        <f>SUM(J23:J32)</f>
        <v>15000</v>
      </c>
      <c r="K22" s="63">
        <f>SUM(K23:K32)</f>
        <v>180000</v>
      </c>
      <c r="L22" s="62">
        <f>SUM(L23:L32)</f>
        <v>10</v>
      </c>
      <c r="M22" s="63"/>
      <c r="N22" s="63">
        <f>SUM(N23:N32)</f>
        <v>12600</v>
      </c>
      <c r="O22" s="63">
        <f>SUM(O23:O32)</f>
        <v>151200</v>
      </c>
    </row>
    <row r="23" spans="1:16" ht="33" customHeight="1">
      <c r="A23" s="66"/>
      <c r="B23" s="67"/>
      <c r="C23" s="73" t="s">
        <v>15</v>
      </c>
      <c r="D23" s="69">
        <v>1</v>
      </c>
      <c r="E23" s="70">
        <v>2800</v>
      </c>
      <c r="F23" s="70">
        <f t="shared" ref="F23:F32" si="0">D23*E23</f>
        <v>2800</v>
      </c>
      <c r="G23" s="70">
        <f>F23*12</f>
        <v>33600</v>
      </c>
      <c r="H23" s="69">
        <v>1</v>
      </c>
      <c r="I23" s="70">
        <v>2800</v>
      </c>
      <c r="J23" s="70">
        <f t="shared" ref="J23:J32" si="1">H23*I23</f>
        <v>2800</v>
      </c>
      <c r="K23" s="70">
        <f>J23*12</f>
        <v>33600</v>
      </c>
      <c r="L23" s="69">
        <v>1</v>
      </c>
      <c r="M23" s="70">
        <v>2800</v>
      </c>
      <c r="N23" s="70">
        <f>L23*M23</f>
        <v>2800</v>
      </c>
      <c r="O23" s="70">
        <f>N23*12</f>
        <v>33600</v>
      </c>
      <c r="P23" s="42" t="s">
        <v>47</v>
      </c>
    </row>
    <row r="24" spans="1:16" ht="33" customHeight="1">
      <c r="A24" s="66"/>
      <c r="B24" s="74" t="s">
        <v>48</v>
      </c>
      <c r="C24" s="73" t="s">
        <v>16</v>
      </c>
      <c r="D24" s="69">
        <v>1</v>
      </c>
      <c r="E24" s="70">
        <v>1300</v>
      </c>
      <c r="F24" s="70">
        <f t="shared" si="0"/>
        <v>1300</v>
      </c>
      <c r="G24" s="70">
        <f t="shared" ref="G24:G32" si="2">F24*12</f>
        <v>15600</v>
      </c>
      <c r="H24" s="69">
        <v>1</v>
      </c>
      <c r="I24" s="70">
        <v>1500</v>
      </c>
      <c r="J24" s="70">
        <f t="shared" si="1"/>
        <v>1500</v>
      </c>
      <c r="K24" s="70">
        <f t="shared" ref="K24:K32" si="3">J24*12</f>
        <v>18000</v>
      </c>
      <c r="L24" s="69">
        <v>1</v>
      </c>
      <c r="M24" s="70">
        <v>1300</v>
      </c>
      <c r="N24" s="70">
        <f>L24*M24</f>
        <v>1300</v>
      </c>
      <c r="O24" s="70">
        <f t="shared" ref="O24:O32" si="4">N24*12</f>
        <v>15600</v>
      </c>
      <c r="P24" s="42" t="s">
        <v>49</v>
      </c>
    </row>
    <row r="25" spans="1:16" ht="66.75" customHeight="1">
      <c r="A25" s="66"/>
      <c r="B25" s="74" t="s">
        <v>50</v>
      </c>
      <c r="C25" s="73" t="s">
        <v>16</v>
      </c>
      <c r="D25" s="69">
        <v>1</v>
      </c>
      <c r="E25" s="70">
        <v>1300</v>
      </c>
      <c r="F25" s="70">
        <f t="shared" si="0"/>
        <v>1300</v>
      </c>
      <c r="G25" s="70">
        <f t="shared" si="2"/>
        <v>15600</v>
      </c>
      <c r="H25" s="69">
        <v>1</v>
      </c>
      <c r="I25" s="70">
        <v>1300</v>
      </c>
      <c r="J25" s="70">
        <f t="shared" si="1"/>
        <v>1300</v>
      </c>
      <c r="K25" s="70">
        <f t="shared" si="3"/>
        <v>15600</v>
      </c>
      <c r="L25" s="69">
        <v>1</v>
      </c>
      <c r="M25" s="70">
        <v>1300</v>
      </c>
      <c r="N25" s="70">
        <f>L25*M25</f>
        <v>1300</v>
      </c>
      <c r="O25" s="70">
        <f t="shared" si="4"/>
        <v>15600</v>
      </c>
      <c r="P25" s="42" t="s">
        <v>51</v>
      </c>
    </row>
    <row r="26" spans="1:16" ht="54.75" customHeight="1">
      <c r="A26" s="66"/>
      <c r="B26" s="74" t="s">
        <v>50</v>
      </c>
      <c r="C26" s="73" t="s">
        <v>17</v>
      </c>
      <c r="D26" s="69">
        <v>1</v>
      </c>
      <c r="E26" s="70">
        <v>1200</v>
      </c>
      <c r="F26" s="70">
        <f t="shared" si="0"/>
        <v>1200</v>
      </c>
      <c r="G26" s="70">
        <f t="shared" si="2"/>
        <v>14400</v>
      </c>
      <c r="H26" s="69">
        <v>1</v>
      </c>
      <c r="I26" s="70">
        <v>1200</v>
      </c>
      <c r="J26" s="70">
        <f t="shared" si="1"/>
        <v>1200</v>
      </c>
      <c r="K26" s="70">
        <f t="shared" si="3"/>
        <v>14400</v>
      </c>
      <c r="L26" s="69">
        <v>1</v>
      </c>
      <c r="M26" s="70">
        <v>1200</v>
      </c>
      <c r="N26" s="70">
        <f>L26*M26</f>
        <v>1200</v>
      </c>
      <c r="O26" s="70">
        <f t="shared" si="4"/>
        <v>14400</v>
      </c>
      <c r="P26" s="42" t="s">
        <v>52</v>
      </c>
    </row>
    <row r="27" spans="1:16" ht="43.5" customHeight="1">
      <c r="A27" s="66"/>
      <c r="B27" s="74" t="s">
        <v>53</v>
      </c>
      <c r="C27" s="73" t="s">
        <v>17</v>
      </c>
      <c r="D27" s="69">
        <v>1</v>
      </c>
      <c r="E27" s="70">
        <v>1200</v>
      </c>
      <c r="F27" s="70">
        <f t="shared" si="0"/>
        <v>1200</v>
      </c>
      <c r="G27" s="70">
        <f t="shared" si="2"/>
        <v>14400</v>
      </c>
      <c r="H27" s="69">
        <v>1</v>
      </c>
      <c r="I27" s="70">
        <v>1500</v>
      </c>
      <c r="J27" s="70">
        <f t="shared" si="1"/>
        <v>1500</v>
      </c>
      <c r="K27" s="70">
        <f t="shared" si="3"/>
        <v>18000</v>
      </c>
      <c r="L27" s="75">
        <v>1</v>
      </c>
      <c r="M27" s="59">
        <v>600</v>
      </c>
      <c r="N27" s="70">
        <f>L27*M27</f>
        <v>600</v>
      </c>
      <c r="O27" s="70">
        <f t="shared" si="4"/>
        <v>7200</v>
      </c>
      <c r="P27" s="42" t="s">
        <v>97</v>
      </c>
    </row>
    <row r="28" spans="1:16" ht="32.25" customHeight="1">
      <c r="A28" s="66"/>
      <c r="B28" s="74" t="s">
        <v>54</v>
      </c>
      <c r="C28" s="73" t="s">
        <v>16</v>
      </c>
      <c r="D28" s="69">
        <v>1</v>
      </c>
      <c r="E28" s="70">
        <v>1300</v>
      </c>
      <c r="F28" s="70">
        <f t="shared" si="0"/>
        <v>1300</v>
      </c>
      <c r="G28" s="70">
        <f t="shared" si="2"/>
        <v>15600</v>
      </c>
      <c r="H28" s="69">
        <v>1</v>
      </c>
      <c r="I28" s="70">
        <v>1500</v>
      </c>
      <c r="J28" s="70">
        <f t="shared" si="1"/>
        <v>1500</v>
      </c>
      <c r="K28" s="70">
        <f t="shared" si="3"/>
        <v>18000</v>
      </c>
      <c r="L28" s="69">
        <v>1</v>
      </c>
      <c r="M28" s="70">
        <v>1300</v>
      </c>
      <c r="N28" s="70">
        <f t="shared" ref="N28:N32" si="5">L28*M28</f>
        <v>1300</v>
      </c>
      <c r="O28" s="70">
        <f t="shared" si="4"/>
        <v>15600</v>
      </c>
      <c r="P28" s="42" t="s">
        <v>55</v>
      </c>
    </row>
    <row r="29" spans="1:16" ht="51.75" customHeight="1">
      <c r="A29" s="66"/>
      <c r="B29" s="74" t="s">
        <v>56</v>
      </c>
      <c r="C29" s="73" t="s">
        <v>17</v>
      </c>
      <c r="D29" s="69">
        <v>1</v>
      </c>
      <c r="E29" s="70">
        <v>1200</v>
      </c>
      <c r="F29" s="70">
        <f t="shared" si="0"/>
        <v>1200</v>
      </c>
      <c r="G29" s="70">
        <f t="shared" si="2"/>
        <v>14400</v>
      </c>
      <c r="H29" s="69">
        <v>1</v>
      </c>
      <c r="I29" s="70">
        <v>1200</v>
      </c>
      <c r="J29" s="70">
        <f t="shared" si="1"/>
        <v>1200</v>
      </c>
      <c r="K29" s="70">
        <f t="shared" si="3"/>
        <v>14400</v>
      </c>
      <c r="L29" s="69">
        <v>1</v>
      </c>
      <c r="M29" s="70">
        <v>1200</v>
      </c>
      <c r="N29" s="70">
        <f t="shared" si="5"/>
        <v>1200</v>
      </c>
      <c r="O29" s="70">
        <f t="shared" si="4"/>
        <v>14400</v>
      </c>
      <c r="P29" s="42" t="s">
        <v>57</v>
      </c>
    </row>
    <row r="30" spans="1:16" ht="36" customHeight="1">
      <c r="A30" s="66"/>
      <c r="B30" s="74" t="s">
        <v>58</v>
      </c>
      <c r="C30" s="73" t="s">
        <v>16</v>
      </c>
      <c r="D30" s="69">
        <v>1</v>
      </c>
      <c r="E30" s="70">
        <v>1300</v>
      </c>
      <c r="F30" s="70">
        <f t="shared" si="0"/>
        <v>1300</v>
      </c>
      <c r="G30" s="70">
        <f t="shared" si="2"/>
        <v>15600</v>
      </c>
      <c r="H30" s="69">
        <v>1</v>
      </c>
      <c r="I30" s="70">
        <v>1500</v>
      </c>
      <c r="J30" s="70">
        <f t="shared" si="1"/>
        <v>1500</v>
      </c>
      <c r="K30" s="70">
        <f t="shared" si="3"/>
        <v>18000</v>
      </c>
      <c r="L30" s="75">
        <v>1</v>
      </c>
      <c r="M30" s="59">
        <v>800</v>
      </c>
      <c r="N30" s="70">
        <f t="shared" si="5"/>
        <v>800</v>
      </c>
      <c r="O30" s="70">
        <f t="shared" si="4"/>
        <v>9600</v>
      </c>
      <c r="P30" s="42" t="s">
        <v>96</v>
      </c>
    </row>
    <row r="31" spans="1:16" ht="66.75" customHeight="1">
      <c r="A31" s="66"/>
      <c r="B31" s="74" t="s">
        <v>59</v>
      </c>
      <c r="C31" s="73" t="s">
        <v>16</v>
      </c>
      <c r="D31" s="69">
        <v>1</v>
      </c>
      <c r="E31" s="70">
        <v>1500</v>
      </c>
      <c r="F31" s="70">
        <f t="shared" si="0"/>
        <v>1500</v>
      </c>
      <c r="G31" s="70">
        <f t="shared" si="2"/>
        <v>18000</v>
      </c>
      <c r="H31" s="69">
        <v>1</v>
      </c>
      <c r="I31" s="70">
        <v>1500</v>
      </c>
      <c r="J31" s="70">
        <f t="shared" si="1"/>
        <v>1500</v>
      </c>
      <c r="K31" s="70">
        <f t="shared" si="3"/>
        <v>18000</v>
      </c>
      <c r="L31" s="69">
        <v>1</v>
      </c>
      <c r="M31" s="70">
        <v>1500</v>
      </c>
      <c r="N31" s="70">
        <f t="shared" si="5"/>
        <v>1500</v>
      </c>
      <c r="O31" s="70">
        <f t="shared" si="4"/>
        <v>18000</v>
      </c>
      <c r="P31" s="42" t="s">
        <v>60</v>
      </c>
    </row>
    <row r="32" spans="1:16" ht="29.25" customHeight="1">
      <c r="A32" s="66"/>
      <c r="B32" s="74"/>
      <c r="C32" s="73" t="s">
        <v>23</v>
      </c>
      <c r="D32" s="69">
        <v>1</v>
      </c>
      <c r="E32" s="70">
        <v>600</v>
      </c>
      <c r="F32" s="70">
        <f t="shared" si="0"/>
        <v>600</v>
      </c>
      <c r="G32" s="70">
        <f t="shared" si="2"/>
        <v>7200</v>
      </c>
      <c r="H32" s="69">
        <v>1</v>
      </c>
      <c r="I32" s="70">
        <v>1000</v>
      </c>
      <c r="J32" s="70">
        <f t="shared" si="1"/>
        <v>1000</v>
      </c>
      <c r="K32" s="70">
        <f t="shared" si="3"/>
        <v>12000</v>
      </c>
      <c r="L32" s="77">
        <v>1</v>
      </c>
      <c r="M32" s="78">
        <v>600</v>
      </c>
      <c r="N32" s="70">
        <f t="shared" si="5"/>
        <v>600</v>
      </c>
      <c r="O32" s="70">
        <f t="shared" si="4"/>
        <v>7200</v>
      </c>
      <c r="P32" s="42" t="s">
        <v>61</v>
      </c>
    </row>
    <row r="33" spans="1:16" ht="45">
      <c r="A33" s="53" t="s">
        <v>30</v>
      </c>
      <c r="B33" s="53"/>
      <c r="C33" s="53" t="s">
        <v>19</v>
      </c>
      <c r="D33" s="53">
        <f>D34+D35+D41</f>
        <v>17</v>
      </c>
      <c r="E33" s="54"/>
      <c r="F33" s="54">
        <f>F34+F35+F41</f>
        <v>21100</v>
      </c>
      <c r="G33" s="54">
        <f>G34+G35+G41</f>
        <v>253200</v>
      </c>
      <c r="H33" s="53">
        <f>H34+H35+H41</f>
        <v>17</v>
      </c>
      <c r="I33" s="54"/>
      <c r="J33" s="54">
        <f>J34+J35+J41</f>
        <v>22100</v>
      </c>
      <c r="K33" s="54">
        <f>K34+K35+K41</f>
        <v>265200</v>
      </c>
      <c r="L33" s="53">
        <f>L34+L35+L41</f>
        <v>17</v>
      </c>
      <c r="M33" s="54"/>
      <c r="N33" s="54">
        <f>N34+N35+N41</f>
        <v>18550</v>
      </c>
      <c r="O33" s="54">
        <f>O34+O35+O41</f>
        <v>222600</v>
      </c>
    </row>
    <row r="34" spans="1:16" s="80" customFormat="1" ht="30">
      <c r="A34" s="76"/>
      <c r="B34" s="77"/>
      <c r="C34" s="77" t="s">
        <v>20</v>
      </c>
      <c r="D34" s="77">
        <v>1</v>
      </c>
      <c r="E34" s="78">
        <v>3100</v>
      </c>
      <c r="F34" s="78">
        <f>D34*E34</f>
        <v>3100</v>
      </c>
      <c r="G34" s="78">
        <f>F34*12</f>
        <v>37200</v>
      </c>
      <c r="H34" s="77">
        <v>1</v>
      </c>
      <c r="I34" s="78">
        <v>3100</v>
      </c>
      <c r="J34" s="78">
        <f>H34*I34</f>
        <v>3100</v>
      </c>
      <c r="K34" s="78">
        <f>J34*12</f>
        <v>37200</v>
      </c>
      <c r="L34" s="75">
        <v>1</v>
      </c>
      <c r="M34" s="59">
        <v>2900</v>
      </c>
      <c r="N34" s="78">
        <f>L34*M34</f>
        <v>2900</v>
      </c>
      <c r="O34" s="78">
        <f>N34*12</f>
        <v>34800</v>
      </c>
      <c r="P34" s="79" t="s">
        <v>62</v>
      </c>
    </row>
    <row r="35" spans="1:16" s="80" customFormat="1" ht="45">
      <c r="A35" s="76"/>
      <c r="B35" s="77"/>
      <c r="C35" s="76" t="s">
        <v>21</v>
      </c>
      <c r="D35" s="76">
        <f>SUM(D36:D40)</f>
        <v>7</v>
      </c>
      <c r="E35" s="78"/>
      <c r="F35" s="81">
        <f>SUM(F36:F40)</f>
        <v>7800</v>
      </c>
      <c r="G35" s="81">
        <f>F35*12</f>
        <v>93600</v>
      </c>
      <c r="H35" s="76">
        <f>SUM(H36:H40)</f>
        <v>7</v>
      </c>
      <c r="I35" s="78"/>
      <c r="J35" s="81">
        <f>SUM(J36:J40)</f>
        <v>8300</v>
      </c>
      <c r="K35" s="81">
        <f>J35*12</f>
        <v>99600</v>
      </c>
      <c r="L35" s="76">
        <f>SUM(L36:L40)</f>
        <v>7</v>
      </c>
      <c r="M35" s="78"/>
      <c r="N35" s="81">
        <f>SUM(N36:N40)</f>
        <v>6750</v>
      </c>
      <c r="O35" s="81">
        <f>SUM(O36:O40)</f>
        <v>81000</v>
      </c>
      <c r="P35" s="79"/>
    </row>
    <row r="36" spans="1:16" s="80" customFormat="1" ht="28.5" customHeight="1">
      <c r="A36" s="76"/>
      <c r="B36" s="77"/>
      <c r="C36" s="68" t="s">
        <v>22</v>
      </c>
      <c r="D36" s="77">
        <v>1</v>
      </c>
      <c r="E36" s="78">
        <v>2000</v>
      </c>
      <c r="F36" s="78">
        <f>D36*E36</f>
        <v>2000</v>
      </c>
      <c r="G36" s="78">
        <f t="shared" ref="G36:G47" si="6">F36*12</f>
        <v>24000</v>
      </c>
      <c r="H36" s="77">
        <v>1</v>
      </c>
      <c r="I36" s="78">
        <v>2000</v>
      </c>
      <c r="J36" s="78">
        <f>H36*I36</f>
        <v>2000</v>
      </c>
      <c r="K36" s="78">
        <f>J36*12</f>
        <v>24000</v>
      </c>
      <c r="L36" s="77">
        <v>1</v>
      </c>
      <c r="M36" s="78">
        <v>2000</v>
      </c>
      <c r="N36" s="78">
        <f>L36*M36</f>
        <v>2000</v>
      </c>
      <c r="O36" s="78">
        <f t="shared" ref="O36:O40" si="7">N36*12</f>
        <v>24000</v>
      </c>
      <c r="P36" s="79" t="s">
        <v>63</v>
      </c>
    </row>
    <row r="37" spans="1:16" s="80" customFormat="1" ht="44.25" customHeight="1">
      <c r="A37" s="76"/>
      <c r="B37" s="77"/>
      <c r="C37" s="82" t="s">
        <v>64</v>
      </c>
      <c r="D37" s="77">
        <v>2</v>
      </c>
      <c r="E37" s="78">
        <v>1200</v>
      </c>
      <c r="F37" s="78">
        <f>D37*E37</f>
        <v>2400</v>
      </c>
      <c r="G37" s="78">
        <f t="shared" si="6"/>
        <v>28800</v>
      </c>
      <c r="H37" s="77">
        <v>2</v>
      </c>
      <c r="I37" s="78">
        <v>1200</v>
      </c>
      <c r="J37" s="78">
        <f>H37*I37</f>
        <v>2400</v>
      </c>
      <c r="K37" s="78">
        <f>J37*12</f>
        <v>28800</v>
      </c>
      <c r="L37" s="77">
        <v>1</v>
      </c>
      <c r="M37" s="78">
        <v>1200</v>
      </c>
      <c r="N37" s="78">
        <f>L37*M37</f>
        <v>1200</v>
      </c>
      <c r="O37" s="78">
        <f t="shared" si="7"/>
        <v>14400</v>
      </c>
      <c r="P37" s="79" t="s">
        <v>65</v>
      </c>
    </row>
    <row r="38" spans="1:16" s="80" customFormat="1" ht="44.25" customHeight="1">
      <c r="A38" s="76"/>
      <c r="B38" s="77"/>
      <c r="C38" s="82" t="s">
        <v>64</v>
      </c>
      <c r="D38" s="77"/>
      <c r="E38" s="78"/>
      <c r="F38" s="78"/>
      <c r="G38" s="78"/>
      <c r="H38" s="77"/>
      <c r="I38" s="78"/>
      <c r="J38" s="78"/>
      <c r="K38" s="78"/>
      <c r="L38" s="75">
        <v>1</v>
      </c>
      <c r="M38" s="59">
        <v>750</v>
      </c>
      <c r="N38" s="78">
        <f>M38*L38</f>
        <v>750</v>
      </c>
      <c r="O38" s="78">
        <f t="shared" si="7"/>
        <v>9000</v>
      </c>
      <c r="P38" s="79" t="s">
        <v>98</v>
      </c>
    </row>
    <row r="39" spans="1:16" s="80" customFormat="1" ht="68.25" customHeight="1">
      <c r="A39" s="76"/>
      <c r="B39" s="77"/>
      <c r="C39" s="82" t="s">
        <v>66</v>
      </c>
      <c r="D39" s="77">
        <v>3</v>
      </c>
      <c r="E39" s="78">
        <v>900</v>
      </c>
      <c r="F39" s="78">
        <f>D39*E39</f>
        <v>2700</v>
      </c>
      <c r="G39" s="78">
        <f t="shared" si="6"/>
        <v>32400</v>
      </c>
      <c r="H39" s="77">
        <v>3</v>
      </c>
      <c r="I39" s="78">
        <v>1000</v>
      </c>
      <c r="J39" s="78">
        <f>H39*I39</f>
        <v>3000</v>
      </c>
      <c r="K39" s="78">
        <f>J39*12</f>
        <v>36000</v>
      </c>
      <c r="L39" s="75">
        <v>3</v>
      </c>
      <c r="M39" s="59">
        <v>700</v>
      </c>
      <c r="N39" s="78">
        <f>L39*M39</f>
        <v>2100</v>
      </c>
      <c r="O39" s="78">
        <f t="shared" si="7"/>
        <v>25200</v>
      </c>
      <c r="P39" s="79" t="s">
        <v>67</v>
      </c>
    </row>
    <row r="40" spans="1:16" s="80" customFormat="1" ht="27" customHeight="1">
      <c r="A40" s="76"/>
      <c r="B40" s="77"/>
      <c r="C40" s="82" t="s">
        <v>23</v>
      </c>
      <c r="D40" s="77">
        <v>1</v>
      </c>
      <c r="E40" s="78">
        <v>700</v>
      </c>
      <c r="F40" s="78">
        <f>D40*E40</f>
        <v>700</v>
      </c>
      <c r="G40" s="78">
        <f t="shared" si="6"/>
        <v>8400</v>
      </c>
      <c r="H40" s="77">
        <v>1</v>
      </c>
      <c r="I40" s="78">
        <v>900</v>
      </c>
      <c r="J40" s="78">
        <f>H40*I40</f>
        <v>900</v>
      </c>
      <c r="K40" s="78">
        <f>J40*12</f>
        <v>10800</v>
      </c>
      <c r="L40" s="77">
        <v>1</v>
      </c>
      <c r="M40" s="78">
        <v>700</v>
      </c>
      <c r="N40" s="78">
        <f>L40*M40</f>
        <v>700</v>
      </c>
      <c r="O40" s="78">
        <f t="shared" si="7"/>
        <v>8400</v>
      </c>
      <c r="P40" s="79" t="s">
        <v>68</v>
      </c>
    </row>
    <row r="41" spans="1:16" s="80" customFormat="1" ht="50.25" customHeight="1">
      <c r="A41" s="76"/>
      <c r="B41" s="77"/>
      <c r="C41" s="83" t="s">
        <v>24</v>
      </c>
      <c r="D41" s="76">
        <f>SUM(D42:D47)</f>
        <v>9</v>
      </c>
      <c r="E41" s="78"/>
      <c r="F41" s="81">
        <f>SUM(F42:F47)</f>
        <v>10200</v>
      </c>
      <c r="G41" s="81">
        <f t="shared" si="6"/>
        <v>122400</v>
      </c>
      <c r="H41" s="76">
        <f>SUM(H42:H47)</f>
        <v>9</v>
      </c>
      <c r="I41" s="78"/>
      <c r="J41" s="81">
        <f>SUM(J42:J47)</f>
        <v>10700</v>
      </c>
      <c r="K41" s="81">
        <f>J41*12</f>
        <v>128400</v>
      </c>
      <c r="L41" s="76">
        <f>SUM(L42:L47)</f>
        <v>9</v>
      </c>
      <c r="M41" s="78"/>
      <c r="N41" s="81">
        <f>SUM(N42:N47)</f>
        <v>8900</v>
      </c>
      <c r="O41" s="81">
        <f>SUM(O42:O47)</f>
        <v>106800</v>
      </c>
      <c r="P41" s="79"/>
    </row>
    <row r="42" spans="1:16" s="80" customFormat="1" ht="26.25" customHeight="1">
      <c r="A42" s="76"/>
      <c r="B42" s="77"/>
      <c r="C42" s="68" t="s">
        <v>22</v>
      </c>
      <c r="D42" s="77">
        <v>1</v>
      </c>
      <c r="E42" s="78">
        <v>2000</v>
      </c>
      <c r="F42" s="78">
        <f>D42*E42</f>
        <v>2000</v>
      </c>
      <c r="G42" s="78">
        <f t="shared" si="6"/>
        <v>24000</v>
      </c>
      <c r="H42" s="77">
        <v>1</v>
      </c>
      <c r="I42" s="78">
        <v>2000</v>
      </c>
      <c r="J42" s="78">
        <f>H42*I42</f>
        <v>2000</v>
      </c>
      <c r="K42" s="78">
        <f>J42*12</f>
        <v>24000</v>
      </c>
      <c r="L42" s="77">
        <v>1</v>
      </c>
      <c r="M42" s="78">
        <v>2000</v>
      </c>
      <c r="N42" s="78">
        <f>L42*M42</f>
        <v>2000</v>
      </c>
      <c r="O42" s="78">
        <f t="shared" ref="O42:O47" si="8">N42*12</f>
        <v>24000</v>
      </c>
      <c r="P42" s="79" t="s">
        <v>69</v>
      </c>
    </row>
    <row r="43" spans="1:16" s="80" customFormat="1" ht="66.75" customHeight="1">
      <c r="A43" s="76"/>
      <c r="B43" s="77"/>
      <c r="C43" s="84" t="s">
        <v>16</v>
      </c>
      <c r="D43" s="77">
        <v>4</v>
      </c>
      <c r="E43" s="78">
        <v>1200</v>
      </c>
      <c r="F43" s="78">
        <f>D43*E43</f>
        <v>4800</v>
      </c>
      <c r="G43" s="78">
        <f t="shared" si="6"/>
        <v>57600</v>
      </c>
      <c r="H43" s="77">
        <v>4</v>
      </c>
      <c r="I43" s="78">
        <v>1200</v>
      </c>
      <c r="J43" s="78">
        <f>H43*I43</f>
        <v>4800</v>
      </c>
      <c r="K43" s="78">
        <f>J43*12</f>
        <v>57600</v>
      </c>
      <c r="L43" s="77">
        <v>2</v>
      </c>
      <c r="M43" s="78">
        <v>1200</v>
      </c>
      <c r="N43" s="78">
        <f>L43*M43</f>
        <v>2400</v>
      </c>
      <c r="O43" s="78">
        <f t="shared" si="8"/>
        <v>28800</v>
      </c>
      <c r="P43" s="79" t="s">
        <v>70</v>
      </c>
    </row>
    <row r="44" spans="1:16" s="80" customFormat="1" ht="37.5" customHeight="1">
      <c r="A44" s="76"/>
      <c r="B44" s="77"/>
      <c r="C44" s="84" t="s">
        <v>16</v>
      </c>
      <c r="D44" s="77"/>
      <c r="E44" s="78"/>
      <c r="F44" s="78"/>
      <c r="G44" s="78"/>
      <c r="H44" s="77"/>
      <c r="I44" s="78"/>
      <c r="J44" s="78"/>
      <c r="K44" s="78"/>
      <c r="L44" s="85">
        <v>2</v>
      </c>
      <c r="M44" s="86">
        <v>750</v>
      </c>
      <c r="N44" s="78">
        <f>M44*L44</f>
        <v>1500</v>
      </c>
      <c r="O44" s="78">
        <f t="shared" si="8"/>
        <v>18000</v>
      </c>
      <c r="P44" s="79" t="s">
        <v>71</v>
      </c>
    </row>
    <row r="45" spans="1:16" s="80" customFormat="1" ht="37.5" customHeight="1">
      <c r="A45" s="76"/>
      <c r="B45" s="77"/>
      <c r="C45" s="87" t="s">
        <v>17</v>
      </c>
      <c r="D45" s="77">
        <v>3</v>
      </c>
      <c r="E45" s="78">
        <v>900</v>
      </c>
      <c r="F45" s="78">
        <f>D45*E45</f>
        <v>2700</v>
      </c>
      <c r="G45" s="78">
        <f t="shared" si="6"/>
        <v>32400</v>
      </c>
      <c r="H45" s="77">
        <v>3</v>
      </c>
      <c r="I45" s="78">
        <v>1000</v>
      </c>
      <c r="J45" s="78">
        <f>H45*I45</f>
        <v>3000</v>
      </c>
      <c r="K45" s="78">
        <f>J45*12</f>
        <v>36000</v>
      </c>
      <c r="L45" s="77">
        <v>1</v>
      </c>
      <c r="M45" s="78">
        <v>900</v>
      </c>
      <c r="N45" s="78">
        <f>L45*M45</f>
        <v>900</v>
      </c>
      <c r="O45" s="78">
        <f t="shared" si="8"/>
        <v>10800</v>
      </c>
      <c r="P45" s="79" t="s">
        <v>72</v>
      </c>
    </row>
    <row r="46" spans="1:16" s="80" customFormat="1" ht="37.5" customHeight="1">
      <c r="A46" s="76"/>
      <c r="B46" s="77"/>
      <c r="C46" s="87"/>
      <c r="D46" s="77"/>
      <c r="E46" s="78"/>
      <c r="F46" s="78"/>
      <c r="G46" s="78"/>
      <c r="H46" s="77"/>
      <c r="I46" s="78"/>
      <c r="J46" s="78"/>
      <c r="K46" s="78"/>
      <c r="L46" s="77">
        <v>2</v>
      </c>
      <c r="M46" s="78">
        <v>700</v>
      </c>
      <c r="N46" s="78">
        <f>M46*L46</f>
        <v>1400</v>
      </c>
      <c r="O46" s="78">
        <f t="shared" si="8"/>
        <v>16800</v>
      </c>
      <c r="P46" s="79" t="s">
        <v>73</v>
      </c>
    </row>
    <row r="47" spans="1:16" s="80" customFormat="1" ht="27" customHeight="1">
      <c r="A47" s="76"/>
      <c r="B47" s="77"/>
      <c r="C47" s="71" t="s">
        <v>23</v>
      </c>
      <c r="D47" s="77">
        <v>1</v>
      </c>
      <c r="E47" s="78">
        <v>700</v>
      </c>
      <c r="F47" s="78">
        <f>D47*E47</f>
        <v>700</v>
      </c>
      <c r="G47" s="78">
        <f t="shared" si="6"/>
        <v>8400</v>
      </c>
      <c r="H47" s="77">
        <v>1</v>
      </c>
      <c r="I47" s="78">
        <v>900</v>
      </c>
      <c r="J47" s="78">
        <f>H47*I47</f>
        <v>900</v>
      </c>
      <c r="K47" s="78">
        <f>J47*12</f>
        <v>10800</v>
      </c>
      <c r="L47" s="77">
        <v>1</v>
      </c>
      <c r="M47" s="78">
        <v>700</v>
      </c>
      <c r="N47" s="78">
        <f>L47*M47</f>
        <v>700</v>
      </c>
      <c r="O47" s="78">
        <f t="shared" si="8"/>
        <v>8400</v>
      </c>
      <c r="P47" s="79" t="s">
        <v>74</v>
      </c>
    </row>
    <row r="48" spans="1:16" s="80" customFormat="1" ht="45">
      <c r="A48" s="53" t="s">
        <v>75</v>
      </c>
      <c r="B48" s="53"/>
      <c r="C48" s="53" t="s">
        <v>25</v>
      </c>
      <c r="D48" s="53">
        <f>D49+D50+D60</f>
        <v>14</v>
      </c>
      <c r="E48" s="54"/>
      <c r="F48" s="54">
        <f>F49+F50+F60</f>
        <v>22500</v>
      </c>
      <c r="G48" s="54">
        <f>G49+G50+G60</f>
        <v>270000</v>
      </c>
      <c r="H48" s="53">
        <f>H49+H50+H60</f>
        <v>14</v>
      </c>
      <c r="I48" s="54"/>
      <c r="J48" s="54">
        <f>J49+J50+J60</f>
        <v>22500</v>
      </c>
      <c r="K48" s="54">
        <f>K49+K50+K60</f>
        <v>270000</v>
      </c>
      <c r="L48" s="53">
        <f>L49+L50+L60</f>
        <v>14</v>
      </c>
      <c r="M48" s="54"/>
      <c r="N48" s="54">
        <f>N49+N50+N60</f>
        <v>22180</v>
      </c>
      <c r="O48" s="54">
        <f>O49+O50+O60</f>
        <v>266160</v>
      </c>
      <c r="P48" s="79"/>
    </row>
    <row r="49" spans="1:16" s="80" customFormat="1" ht="35.25" customHeight="1">
      <c r="A49" s="76"/>
      <c r="B49" s="76"/>
      <c r="C49" s="71" t="s">
        <v>20</v>
      </c>
      <c r="D49" s="77">
        <v>1</v>
      </c>
      <c r="E49" s="78">
        <v>3100</v>
      </c>
      <c r="F49" s="78">
        <f>E49*D49</f>
        <v>3100</v>
      </c>
      <c r="G49" s="78">
        <f>F49*12</f>
        <v>37200</v>
      </c>
      <c r="H49" s="77">
        <v>1</v>
      </c>
      <c r="I49" s="78">
        <v>3100</v>
      </c>
      <c r="J49" s="78">
        <f>I49*H49</f>
        <v>3100</v>
      </c>
      <c r="K49" s="78">
        <f>J49*12</f>
        <v>37200</v>
      </c>
      <c r="L49" s="77">
        <v>1</v>
      </c>
      <c r="M49" s="59">
        <v>2780</v>
      </c>
      <c r="N49" s="59">
        <f>M49*L49</f>
        <v>2780</v>
      </c>
      <c r="O49" s="78">
        <f>N49*12</f>
        <v>33360</v>
      </c>
      <c r="P49" s="79" t="s">
        <v>76</v>
      </c>
    </row>
    <row r="50" spans="1:16" s="80" customFormat="1" ht="45">
      <c r="A50" s="76"/>
      <c r="B50" s="77"/>
      <c r="C50" s="76" t="s">
        <v>77</v>
      </c>
      <c r="D50" s="76">
        <f>SUM(D51:D59)</f>
        <v>10</v>
      </c>
      <c r="E50" s="81"/>
      <c r="F50" s="81">
        <f>SUM(F51:F59)</f>
        <v>13900</v>
      </c>
      <c r="G50" s="81">
        <f>F50*12</f>
        <v>166800</v>
      </c>
      <c r="H50" s="76">
        <f>SUM(H51:H59)</f>
        <v>10</v>
      </c>
      <c r="I50" s="81"/>
      <c r="J50" s="81">
        <f>SUM(J51:J59)</f>
        <v>13900</v>
      </c>
      <c r="K50" s="81">
        <f>J50*12</f>
        <v>166800</v>
      </c>
      <c r="L50" s="76">
        <f>SUM(L51:L59)</f>
        <v>10</v>
      </c>
      <c r="M50" s="81"/>
      <c r="N50" s="81">
        <f>SUM(N51:N59)</f>
        <v>13900</v>
      </c>
      <c r="O50" s="81">
        <f>N50*12</f>
        <v>166800</v>
      </c>
      <c r="P50" s="79"/>
    </row>
    <row r="51" spans="1:16" s="80" customFormat="1" ht="25.5" customHeight="1">
      <c r="A51" s="76"/>
      <c r="B51" s="77"/>
      <c r="C51" s="88" t="s">
        <v>22</v>
      </c>
      <c r="D51" s="77">
        <v>1</v>
      </c>
      <c r="E51" s="78">
        <v>2500</v>
      </c>
      <c r="F51" s="78">
        <f t="shared" ref="F51:F59" si="9">D51*E51</f>
        <v>2500</v>
      </c>
      <c r="G51" s="78">
        <f>F51*12</f>
        <v>30000</v>
      </c>
      <c r="H51" s="77">
        <v>1</v>
      </c>
      <c r="I51" s="78">
        <v>2500</v>
      </c>
      <c r="J51" s="78">
        <f t="shared" ref="J51:J59" si="10">H51*I51</f>
        <v>2500</v>
      </c>
      <c r="K51" s="78">
        <f>J51*12</f>
        <v>30000</v>
      </c>
      <c r="L51" s="77">
        <v>1</v>
      </c>
      <c r="M51" s="78">
        <v>2500</v>
      </c>
      <c r="N51" s="78">
        <f t="shared" ref="N51:N59" si="11">L51*M51</f>
        <v>2500</v>
      </c>
      <c r="O51" s="78">
        <f>N51*12</f>
        <v>30000</v>
      </c>
      <c r="P51" s="79" t="s">
        <v>99</v>
      </c>
    </row>
    <row r="52" spans="1:16" s="80" customFormat="1" ht="52.5" customHeight="1">
      <c r="A52" s="76"/>
      <c r="B52" s="77"/>
      <c r="C52" s="89" t="s">
        <v>78</v>
      </c>
      <c r="D52" s="77">
        <v>2</v>
      </c>
      <c r="E52" s="78">
        <v>1500</v>
      </c>
      <c r="F52" s="78">
        <f t="shared" si="9"/>
        <v>3000</v>
      </c>
      <c r="G52" s="78">
        <f t="shared" ref="G52:G62" si="12">F52*12</f>
        <v>36000</v>
      </c>
      <c r="H52" s="77">
        <v>2</v>
      </c>
      <c r="I52" s="78">
        <v>1500</v>
      </c>
      <c r="J52" s="78">
        <f t="shared" si="10"/>
        <v>3000</v>
      </c>
      <c r="K52" s="78">
        <f t="shared" ref="K52:K62" si="13">J52*12</f>
        <v>36000</v>
      </c>
      <c r="L52" s="77">
        <v>2</v>
      </c>
      <c r="M52" s="78">
        <v>1500</v>
      </c>
      <c r="N52" s="78">
        <f t="shared" si="11"/>
        <v>3000</v>
      </c>
      <c r="O52" s="78">
        <f t="shared" ref="O52:O62" si="14">N52*12</f>
        <v>36000</v>
      </c>
      <c r="P52" s="79" t="s">
        <v>79</v>
      </c>
    </row>
    <row r="53" spans="1:16" s="80" customFormat="1" ht="39" customHeight="1">
      <c r="A53" s="76"/>
      <c r="B53" s="74" t="s">
        <v>80</v>
      </c>
      <c r="C53" s="89" t="s">
        <v>17</v>
      </c>
      <c r="D53" s="77">
        <v>1</v>
      </c>
      <c r="E53" s="78">
        <v>1200</v>
      </c>
      <c r="F53" s="78">
        <f t="shared" si="9"/>
        <v>1200</v>
      </c>
      <c r="G53" s="78">
        <f t="shared" si="12"/>
        <v>14400</v>
      </c>
      <c r="H53" s="77">
        <v>1</v>
      </c>
      <c r="I53" s="78">
        <v>1200</v>
      </c>
      <c r="J53" s="78">
        <f t="shared" si="10"/>
        <v>1200</v>
      </c>
      <c r="K53" s="78">
        <f t="shared" si="13"/>
        <v>14400</v>
      </c>
      <c r="L53" s="77">
        <v>1</v>
      </c>
      <c r="M53" s="78">
        <v>1200</v>
      </c>
      <c r="N53" s="78">
        <f t="shared" si="11"/>
        <v>1200</v>
      </c>
      <c r="O53" s="78">
        <f t="shared" si="14"/>
        <v>14400</v>
      </c>
      <c r="P53" s="79" t="s">
        <v>81</v>
      </c>
    </row>
    <row r="54" spans="1:16" s="80" customFormat="1" ht="39" customHeight="1">
      <c r="A54" s="76"/>
      <c r="B54" s="74" t="s">
        <v>82</v>
      </c>
      <c r="C54" s="71" t="s">
        <v>17</v>
      </c>
      <c r="D54" s="77">
        <v>1</v>
      </c>
      <c r="E54" s="78">
        <v>1200</v>
      </c>
      <c r="F54" s="78">
        <f t="shared" si="9"/>
        <v>1200</v>
      </c>
      <c r="G54" s="78">
        <f t="shared" si="12"/>
        <v>14400</v>
      </c>
      <c r="H54" s="77">
        <v>1</v>
      </c>
      <c r="I54" s="78">
        <v>1200</v>
      </c>
      <c r="J54" s="78">
        <f t="shared" si="10"/>
        <v>1200</v>
      </c>
      <c r="K54" s="78">
        <f t="shared" si="13"/>
        <v>14400</v>
      </c>
      <c r="L54" s="77">
        <v>1</v>
      </c>
      <c r="M54" s="78">
        <v>1200</v>
      </c>
      <c r="N54" s="78">
        <f t="shared" si="11"/>
        <v>1200</v>
      </c>
      <c r="O54" s="78">
        <f t="shared" si="14"/>
        <v>14400</v>
      </c>
      <c r="P54" s="79" t="s">
        <v>83</v>
      </c>
    </row>
    <row r="55" spans="1:16" s="80" customFormat="1" ht="34.5" customHeight="1">
      <c r="A55" s="76"/>
      <c r="B55" s="74" t="s">
        <v>84</v>
      </c>
      <c r="C55" s="71" t="s">
        <v>17</v>
      </c>
      <c r="D55" s="77">
        <v>1</v>
      </c>
      <c r="E55" s="78">
        <v>1200</v>
      </c>
      <c r="F55" s="78">
        <f t="shared" si="9"/>
        <v>1200</v>
      </c>
      <c r="G55" s="78">
        <f t="shared" si="12"/>
        <v>14400</v>
      </c>
      <c r="H55" s="77">
        <v>1</v>
      </c>
      <c r="I55" s="78">
        <v>1200</v>
      </c>
      <c r="J55" s="78">
        <f t="shared" si="10"/>
        <v>1200</v>
      </c>
      <c r="K55" s="78">
        <f t="shared" si="13"/>
        <v>14400</v>
      </c>
      <c r="L55" s="77">
        <v>1</v>
      </c>
      <c r="M55" s="78">
        <v>1200</v>
      </c>
      <c r="N55" s="78">
        <f t="shared" si="11"/>
        <v>1200</v>
      </c>
      <c r="O55" s="78">
        <f t="shared" si="14"/>
        <v>14400</v>
      </c>
      <c r="P55" s="79" t="s">
        <v>85</v>
      </c>
    </row>
    <row r="56" spans="1:16" s="80" customFormat="1" ht="30.75" customHeight="1">
      <c r="A56" s="76"/>
      <c r="B56" s="74" t="s">
        <v>86</v>
      </c>
      <c r="C56" s="71" t="s">
        <v>17</v>
      </c>
      <c r="D56" s="77">
        <v>1</v>
      </c>
      <c r="E56" s="78">
        <v>1200</v>
      </c>
      <c r="F56" s="78">
        <f t="shared" si="9"/>
        <v>1200</v>
      </c>
      <c r="G56" s="78">
        <f t="shared" si="12"/>
        <v>14400</v>
      </c>
      <c r="H56" s="77">
        <v>1</v>
      </c>
      <c r="I56" s="78">
        <v>1200</v>
      </c>
      <c r="J56" s="78">
        <f t="shared" si="10"/>
        <v>1200</v>
      </c>
      <c r="K56" s="78">
        <f t="shared" si="13"/>
        <v>14400</v>
      </c>
      <c r="L56" s="77">
        <v>1</v>
      </c>
      <c r="M56" s="78">
        <v>1200</v>
      </c>
      <c r="N56" s="78">
        <f t="shared" si="11"/>
        <v>1200</v>
      </c>
      <c r="O56" s="78">
        <f t="shared" si="14"/>
        <v>14400</v>
      </c>
      <c r="P56" s="79" t="s">
        <v>87</v>
      </c>
    </row>
    <row r="57" spans="1:16" s="80" customFormat="1" ht="32.25" customHeight="1">
      <c r="A57" s="76"/>
      <c r="B57" s="74" t="s">
        <v>88</v>
      </c>
      <c r="C57" s="71" t="s">
        <v>17</v>
      </c>
      <c r="D57" s="77">
        <v>1</v>
      </c>
      <c r="E57" s="78">
        <v>1200</v>
      </c>
      <c r="F57" s="78">
        <f t="shared" si="9"/>
        <v>1200</v>
      </c>
      <c r="G57" s="78">
        <f t="shared" si="12"/>
        <v>14400</v>
      </c>
      <c r="H57" s="77">
        <v>1</v>
      </c>
      <c r="I57" s="78">
        <v>1200</v>
      </c>
      <c r="J57" s="78">
        <f t="shared" si="10"/>
        <v>1200</v>
      </c>
      <c r="K57" s="78">
        <f t="shared" si="13"/>
        <v>14400</v>
      </c>
      <c r="L57" s="77">
        <v>1</v>
      </c>
      <c r="M57" s="78">
        <v>1200</v>
      </c>
      <c r="N57" s="78">
        <f t="shared" si="11"/>
        <v>1200</v>
      </c>
      <c r="O57" s="78">
        <f t="shared" si="14"/>
        <v>14400</v>
      </c>
      <c r="P57" s="79" t="s">
        <v>89</v>
      </c>
    </row>
    <row r="58" spans="1:16" s="80" customFormat="1" ht="27" customHeight="1">
      <c r="A58" s="76"/>
      <c r="B58" s="74" t="s">
        <v>90</v>
      </c>
      <c r="C58" s="71" t="s">
        <v>17</v>
      </c>
      <c r="D58" s="77">
        <v>1</v>
      </c>
      <c r="E58" s="78">
        <v>1200</v>
      </c>
      <c r="F58" s="78">
        <f t="shared" si="9"/>
        <v>1200</v>
      </c>
      <c r="G58" s="78">
        <f t="shared" si="12"/>
        <v>14400</v>
      </c>
      <c r="H58" s="77">
        <v>1</v>
      </c>
      <c r="I58" s="78">
        <v>1200</v>
      </c>
      <c r="J58" s="78">
        <f t="shared" si="10"/>
        <v>1200</v>
      </c>
      <c r="K58" s="78">
        <f t="shared" si="13"/>
        <v>14400</v>
      </c>
      <c r="L58" s="77">
        <v>1</v>
      </c>
      <c r="M58" s="78">
        <v>1200</v>
      </c>
      <c r="N58" s="78">
        <f t="shared" si="11"/>
        <v>1200</v>
      </c>
      <c r="O58" s="78">
        <f t="shared" si="14"/>
        <v>14400</v>
      </c>
      <c r="P58" s="79" t="s">
        <v>91</v>
      </c>
    </row>
    <row r="59" spans="1:16" s="80" customFormat="1" ht="35.25" customHeight="1">
      <c r="A59" s="76"/>
      <c r="B59" s="74" t="s">
        <v>92</v>
      </c>
      <c r="C59" s="71" t="s">
        <v>17</v>
      </c>
      <c r="D59" s="77">
        <v>1</v>
      </c>
      <c r="E59" s="78">
        <v>1200</v>
      </c>
      <c r="F59" s="78">
        <f t="shared" si="9"/>
        <v>1200</v>
      </c>
      <c r="G59" s="78">
        <f t="shared" si="12"/>
        <v>14400</v>
      </c>
      <c r="H59" s="77">
        <v>1</v>
      </c>
      <c r="I59" s="78">
        <v>1200</v>
      </c>
      <c r="J59" s="78">
        <f t="shared" si="10"/>
        <v>1200</v>
      </c>
      <c r="K59" s="78">
        <f t="shared" si="13"/>
        <v>14400</v>
      </c>
      <c r="L59" s="77">
        <v>1</v>
      </c>
      <c r="M59" s="78">
        <v>1200</v>
      </c>
      <c r="N59" s="78">
        <f t="shared" si="11"/>
        <v>1200</v>
      </c>
      <c r="O59" s="78">
        <f t="shared" si="14"/>
        <v>14400</v>
      </c>
      <c r="P59" s="79" t="s">
        <v>93</v>
      </c>
    </row>
    <row r="60" spans="1:16" s="80" customFormat="1" ht="45">
      <c r="A60" s="76"/>
      <c r="B60" s="77"/>
      <c r="C60" s="76" t="s">
        <v>27</v>
      </c>
      <c r="D60" s="76">
        <f>SUM(D61:D62)</f>
        <v>3</v>
      </c>
      <c r="E60" s="78"/>
      <c r="F60" s="81">
        <f>SUM(F61:F62)</f>
        <v>5500</v>
      </c>
      <c r="G60" s="81">
        <f t="shared" si="12"/>
        <v>66000</v>
      </c>
      <c r="H60" s="76">
        <f>SUM(H61:H62)</f>
        <v>3</v>
      </c>
      <c r="I60" s="78"/>
      <c r="J60" s="81">
        <f>SUM(J61:J62)</f>
        <v>5500</v>
      </c>
      <c r="K60" s="81">
        <f t="shared" si="13"/>
        <v>66000</v>
      </c>
      <c r="L60" s="76">
        <f>SUM(L61:L62)</f>
        <v>3</v>
      </c>
      <c r="M60" s="78"/>
      <c r="N60" s="81">
        <f>SUM(N61:N62)</f>
        <v>5500</v>
      </c>
      <c r="O60" s="81">
        <f t="shared" si="14"/>
        <v>66000</v>
      </c>
      <c r="P60" s="79"/>
    </row>
    <row r="61" spans="1:16" s="80" customFormat="1" ht="30">
      <c r="A61" s="76"/>
      <c r="B61" s="77"/>
      <c r="C61" s="68" t="s">
        <v>22</v>
      </c>
      <c r="D61" s="77">
        <v>1</v>
      </c>
      <c r="E61" s="78">
        <v>2500</v>
      </c>
      <c r="F61" s="78">
        <f>D61*E61</f>
        <v>2500</v>
      </c>
      <c r="G61" s="78">
        <f t="shared" si="12"/>
        <v>30000</v>
      </c>
      <c r="H61" s="77">
        <v>1</v>
      </c>
      <c r="I61" s="78">
        <v>2500</v>
      </c>
      <c r="J61" s="78">
        <f>H61*I61</f>
        <v>2500</v>
      </c>
      <c r="K61" s="78">
        <f t="shared" si="13"/>
        <v>30000</v>
      </c>
      <c r="L61" s="77">
        <v>1</v>
      </c>
      <c r="M61" s="78">
        <v>2500</v>
      </c>
      <c r="N61" s="78">
        <f>L61*M61</f>
        <v>2500</v>
      </c>
      <c r="O61" s="78">
        <f t="shared" si="14"/>
        <v>30000</v>
      </c>
      <c r="P61" s="79" t="s">
        <v>94</v>
      </c>
    </row>
    <row r="62" spans="1:16" s="80" customFormat="1" ht="29.25" customHeight="1">
      <c r="A62" s="76"/>
      <c r="B62" s="77"/>
      <c r="C62" s="89" t="s">
        <v>78</v>
      </c>
      <c r="D62" s="77">
        <v>2</v>
      </c>
      <c r="E62" s="78">
        <v>1500</v>
      </c>
      <c r="F62" s="78">
        <f>D62*E62</f>
        <v>3000</v>
      </c>
      <c r="G62" s="78">
        <f t="shared" si="12"/>
        <v>36000</v>
      </c>
      <c r="H62" s="77">
        <v>2</v>
      </c>
      <c r="I62" s="78">
        <v>1500</v>
      </c>
      <c r="J62" s="78">
        <f>H62*I62</f>
        <v>3000</v>
      </c>
      <c r="K62" s="78">
        <f t="shared" si="13"/>
        <v>36000</v>
      </c>
      <c r="L62" s="77">
        <v>2</v>
      </c>
      <c r="M62" s="78">
        <v>1500</v>
      </c>
      <c r="N62" s="78">
        <f>L62*M62</f>
        <v>3000</v>
      </c>
      <c r="O62" s="78">
        <f t="shared" si="14"/>
        <v>36000</v>
      </c>
      <c r="P62" s="79" t="s">
        <v>95</v>
      </c>
    </row>
    <row r="63" spans="1:16" s="80" customFormat="1" ht="15">
      <c r="A63" s="76"/>
      <c r="B63" s="77"/>
      <c r="C63" s="77"/>
      <c r="D63" s="76"/>
      <c r="E63" s="81"/>
      <c r="F63" s="81"/>
      <c r="G63" s="81"/>
      <c r="H63" s="76"/>
      <c r="I63" s="81"/>
      <c r="J63" s="81"/>
      <c r="K63" s="81"/>
      <c r="L63" s="76"/>
      <c r="M63" s="81"/>
      <c r="N63" s="81"/>
      <c r="O63" s="81"/>
      <c r="P63" s="79"/>
    </row>
    <row r="66" spans="2:12">
      <c r="B66" s="90"/>
      <c r="C66" s="90"/>
      <c r="D66" s="90"/>
      <c r="H66" s="39"/>
      <c r="L66" s="39"/>
    </row>
    <row r="67" spans="2:12">
      <c r="B67" s="90"/>
      <c r="C67" s="90"/>
      <c r="D67" s="90"/>
      <c r="H67" s="39"/>
      <c r="L67" s="39"/>
    </row>
    <row r="68" spans="2:12">
      <c r="B68" s="90"/>
      <c r="C68" s="90"/>
      <c r="D68" s="90"/>
      <c r="H68" s="39"/>
      <c r="L68" s="39"/>
    </row>
    <row r="69" spans="2:12">
      <c r="B69" s="90"/>
      <c r="C69" s="90"/>
      <c r="D69" s="90"/>
      <c r="H69" s="39"/>
      <c r="L69" s="39"/>
    </row>
    <row r="70" spans="2:12">
      <c r="B70" s="90"/>
      <c r="C70" s="90"/>
      <c r="D70" s="90"/>
      <c r="H70" s="39"/>
      <c r="L70" s="39"/>
    </row>
    <row r="71" spans="2:12">
      <c r="B71" s="90"/>
      <c r="C71" s="90"/>
      <c r="D71" s="90"/>
      <c r="H71" s="39"/>
      <c r="L71" s="39"/>
    </row>
    <row r="72" spans="2:12">
      <c r="B72" s="90"/>
      <c r="C72" s="90"/>
      <c r="D72" s="90"/>
      <c r="H72" s="39"/>
      <c r="L72" s="39"/>
    </row>
    <row r="73" spans="2:12">
      <c r="B73" s="90"/>
      <c r="C73" s="90"/>
      <c r="D73" s="90"/>
      <c r="H73" s="39"/>
      <c r="L73" s="39"/>
    </row>
  </sheetData>
  <mergeCells count="6">
    <mergeCell ref="B66:D73"/>
    <mergeCell ref="A4:G4"/>
    <mergeCell ref="D5:G5"/>
    <mergeCell ref="H5:K5"/>
    <mergeCell ref="L5:O5"/>
    <mergeCell ref="P20:P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81"/>
  <sheetViews>
    <sheetView topLeftCell="A70" workbookViewId="0">
      <selection activeCell="N78" sqref="N78"/>
    </sheetView>
  </sheetViews>
  <sheetFormatPr defaultRowHeight="12"/>
  <cols>
    <col min="1" max="1" width="3.140625" style="91" customWidth="1"/>
    <col min="2" max="2" width="3.42578125" style="91" customWidth="1"/>
    <col min="3" max="3" width="23" style="92" customWidth="1"/>
    <col min="4" max="4" width="10.85546875" style="99" customWidth="1"/>
    <col min="5" max="5" width="15.42578125" style="99" customWidth="1"/>
    <col min="6" max="6" width="15" style="99" customWidth="1"/>
    <col min="7" max="7" width="10.140625" style="99" customWidth="1"/>
    <col min="8" max="8" width="10.85546875" style="99" customWidth="1"/>
    <col min="9" max="9" width="15.42578125" style="99" customWidth="1"/>
    <col min="10" max="10" width="15" style="99" customWidth="1"/>
    <col min="11" max="11" width="10.140625" style="99" customWidth="1"/>
    <col min="12" max="12" width="24.28515625" style="91" customWidth="1"/>
    <col min="13" max="252" width="9.140625" style="91"/>
    <col min="253" max="253" width="3.140625" style="91" customWidth="1"/>
    <col min="254" max="254" width="3.42578125" style="91" customWidth="1"/>
    <col min="255" max="255" width="23" style="91" customWidth="1"/>
    <col min="256" max="256" width="10.85546875" style="91" customWidth="1"/>
    <col min="257" max="257" width="15.42578125" style="91" customWidth="1"/>
    <col min="258" max="258" width="15" style="91" customWidth="1"/>
    <col min="259" max="259" width="10.140625" style="91" customWidth="1"/>
    <col min="260" max="260" width="10.85546875" style="91" customWidth="1"/>
    <col min="261" max="261" width="15.42578125" style="91" customWidth="1"/>
    <col min="262" max="262" width="15" style="91" customWidth="1"/>
    <col min="263" max="263" width="10.140625" style="91" customWidth="1"/>
    <col min="264" max="264" width="10.85546875" style="91" customWidth="1"/>
    <col min="265" max="265" width="15.42578125" style="91" customWidth="1"/>
    <col min="266" max="266" width="15" style="91" customWidth="1"/>
    <col min="267" max="267" width="10.140625" style="91" customWidth="1"/>
    <col min="268" max="508" width="9.140625" style="91"/>
    <col min="509" max="509" width="3.140625" style="91" customWidth="1"/>
    <col min="510" max="510" width="3.42578125" style="91" customWidth="1"/>
    <col min="511" max="511" width="23" style="91" customWidth="1"/>
    <col min="512" max="512" width="10.85546875" style="91" customWidth="1"/>
    <col min="513" max="513" width="15.42578125" style="91" customWidth="1"/>
    <col min="514" max="514" width="15" style="91" customWidth="1"/>
    <col min="515" max="515" width="10.140625" style="91" customWidth="1"/>
    <col min="516" max="516" width="10.85546875" style="91" customWidth="1"/>
    <col min="517" max="517" width="15.42578125" style="91" customWidth="1"/>
    <col min="518" max="518" width="15" style="91" customWidth="1"/>
    <col min="519" max="519" width="10.140625" style="91" customWidth="1"/>
    <col min="520" max="520" width="10.85546875" style="91" customWidth="1"/>
    <col min="521" max="521" width="15.42578125" style="91" customWidth="1"/>
    <col min="522" max="522" width="15" style="91" customWidth="1"/>
    <col min="523" max="523" width="10.140625" style="91" customWidth="1"/>
    <col min="524" max="764" width="9.140625" style="91"/>
    <col min="765" max="765" width="3.140625" style="91" customWidth="1"/>
    <col min="766" max="766" width="3.42578125" style="91" customWidth="1"/>
    <col min="767" max="767" width="23" style="91" customWidth="1"/>
    <col min="768" max="768" width="10.85546875" style="91" customWidth="1"/>
    <col min="769" max="769" width="15.42578125" style="91" customWidth="1"/>
    <col min="770" max="770" width="15" style="91" customWidth="1"/>
    <col min="771" max="771" width="10.140625" style="91" customWidth="1"/>
    <col min="772" max="772" width="10.85546875" style="91" customWidth="1"/>
    <col min="773" max="773" width="15.42578125" style="91" customWidth="1"/>
    <col min="774" max="774" width="15" style="91" customWidth="1"/>
    <col min="775" max="775" width="10.140625" style="91" customWidth="1"/>
    <col min="776" max="776" width="10.85546875" style="91" customWidth="1"/>
    <col min="777" max="777" width="15.42578125" style="91" customWidth="1"/>
    <col min="778" max="778" width="15" style="91" customWidth="1"/>
    <col min="779" max="779" width="10.140625" style="91" customWidth="1"/>
    <col min="780" max="1020" width="9.140625" style="91"/>
    <col min="1021" max="1021" width="3.140625" style="91" customWidth="1"/>
    <col min="1022" max="1022" width="3.42578125" style="91" customWidth="1"/>
    <col min="1023" max="1023" width="23" style="91" customWidth="1"/>
    <col min="1024" max="1024" width="10.85546875" style="91" customWidth="1"/>
    <col min="1025" max="1025" width="15.42578125" style="91" customWidth="1"/>
    <col min="1026" max="1026" width="15" style="91" customWidth="1"/>
    <col min="1027" max="1027" width="10.140625" style="91" customWidth="1"/>
    <col min="1028" max="1028" width="10.85546875" style="91" customWidth="1"/>
    <col min="1029" max="1029" width="15.42578125" style="91" customWidth="1"/>
    <col min="1030" max="1030" width="15" style="91" customWidth="1"/>
    <col min="1031" max="1031" width="10.140625" style="91" customWidth="1"/>
    <col min="1032" max="1032" width="10.85546875" style="91" customWidth="1"/>
    <col min="1033" max="1033" width="15.42578125" style="91" customWidth="1"/>
    <col min="1034" max="1034" width="15" style="91" customWidth="1"/>
    <col min="1035" max="1035" width="10.140625" style="91" customWidth="1"/>
    <col min="1036" max="1276" width="9.140625" style="91"/>
    <col min="1277" max="1277" width="3.140625" style="91" customWidth="1"/>
    <col min="1278" max="1278" width="3.42578125" style="91" customWidth="1"/>
    <col min="1279" max="1279" width="23" style="91" customWidth="1"/>
    <col min="1280" max="1280" width="10.85546875" style="91" customWidth="1"/>
    <col min="1281" max="1281" width="15.42578125" style="91" customWidth="1"/>
    <col min="1282" max="1282" width="15" style="91" customWidth="1"/>
    <col min="1283" max="1283" width="10.140625" style="91" customWidth="1"/>
    <col min="1284" max="1284" width="10.85546875" style="91" customWidth="1"/>
    <col min="1285" max="1285" width="15.42578125" style="91" customWidth="1"/>
    <col min="1286" max="1286" width="15" style="91" customWidth="1"/>
    <col min="1287" max="1287" width="10.140625" style="91" customWidth="1"/>
    <col min="1288" max="1288" width="10.85546875" style="91" customWidth="1"/>
    <col min="1289" max="1289" width="15.42578125" style="91" customWidth="1"/>
    <col min="1290" max="1290" width="15" style="91" customWidth="1"/>
    <col min="1291" max="1291" width="10.140625" style="91" customWidth="1"/>
    <col min="1292" max="1532" width="9.140625" style="91"/>
    <col min="1533" max="1533" width="3.140625" style="91" customWidth="1"/>
    <col min="1534" max="1534" width="3.42578125" style="91" customWidth="1"/>
    <col min="1535" max="1535" width="23" style="91" customWidth="1"/>
    <col min="1536" max="1536" width="10.85546875" style="91" customWidth="1"/>
    <col min="1537" max="1537" width="15.42578125" style="91" customWidth="1"/>
    <col min="1538" max="1538" width="15" style="91" customWidth="1"/>
    <col min="1539" max="1539" width="10.140625" style="91" customWidth="1"/>
    <col min="1540" max="1540" width="10.85546875" style="91" customWidth="1"/>
    <col min="1541" max="1541" width="15.42578125" style="91" customWidth="1"/>
    <col min="1542" max="1542" width="15" style="91" customWidth="1"/>
    <col min="1543" max="1543" width="10.140625" style="91" customWidth="1"/>
    <col min="1544" max="1544" width="10.85546875" style="91" customWidth="1"/>
    <col min="1545" max="1545" width="15.42578125" style="91" customWidth="1"/>
    <col min="1546" max="1546" width="15" style="91" customWidth="1"/>
    <col min="1547" max="1547" width="10.140625" style="91" customWidth="1"/>
    <col min="1548" max="1788" width="9.140625" style="91"/>
    <col min="1789" max="1789" width="3.140625" style="91" customWidth="1"/>
    <col min="1790" max="1790" width="3.42578125" style="91" customWidth="1"/>
    <col min="1791" max="1791" width="23" style="91" customWidth="1"/>
    <col min="1792" max="1792" width="10.85546875" style="91" customWidth="1"/>
    <col min="1793" max="1793" width="15.42578125" style="91" customWidth="1"/>
    <col min="1794" max="1794" width="15" style="91" customWidth="1"/>
    <col min="1795" max="1795" width="10.140625" style="91" customWidth="1"/>
    <col min="1796" max="1796" width="10.85546875" style="91" customWidth="1"/>
    <col min="1797" max="1797" width="15.42578125" style="91" customWidth="1"/>
    <col min="1798" max="1798" width="15" style="91" customWidth="1"/>
    <col min="1799" max="1799" width="10.140625" style="91" customWidth="1"/>
    <col min="1800" max="1800" width="10.85546875" style="91" customWidth="1"/>
    <col min="1801" max="1801" width="15.42578125" style="91" customWidth="1"/>
    <col min="1802" max="1802" width="15" style="91" customWidth="1"/>
    <col min="1803" max="1803" width="10.140625" style="91" customWidth="1"/>
    <col min="1804" max="2044" width="9.140625" style="91"/>
    <col min="2045" max="2045" width="3.140625" style="91" customWidth="1"/>
    <col min="2046" max="2046" width="3.42578125" style="91" customWidth="1"/>
    <col min="2047" max="2047" width="23" style="91" customWidth="1"/>
    <col min="2048" max="2048" width="10.85546875" style="91" customWidth="1"/>
    <col min="2049" max="2049" width="15.42578125" style="91" customWidth="1"/>
    <col min="2050" max="2050" width="15" style="91" customWidth="1"/>
    <col min="2051" max="2051" width="10.140625" style="91" customWidth="1"/>
    <col min="2052" max="2052" width="10.85546875" style="91" customWidth="1"/>
    <col min="2053" max="2053" width="15.42578125" style="91" customWidth="1"/>
    <col min="2054" max="2054" width="15" style="91" customWidth="1"/>
    <col min="2055" max="2055" width="10.140625" style="91" customWidth="1"/>
    <col min="2056" max="2056" width="10.85546875" style="91" customWidth="1"/>
    <col min="2057" max="2057" width="15.42578125" style="91" customWidth="1"/>
    <col min="2058" max="2058" width="15" style="91" customWidth="1"/>
    <col min="2059" max="2059" width="10.140625" style="91" customWidth="1"/>
    <col min="2060" max="2300" width="9.140625" style="91"/>
    <col min="2301" max="2301" width="3.140625" style="91" customWidth="1"/>
    <col min="2302" max="2302" width="3.42578125" style="91" customWidth="1"/>
    <col min="2303" max="2303" width="23" style="91" customWidth="1"/>
    <col min="2304" max="2304" width="10.85546875" style="91" customWidth="1"/>
    <col min="2305" max="2305" width="15.42578125" style="91" customWidth="1"/>
    <col min="2306" max="2306" width="15" style="91" customWidth="1"/>
    <col min="2307" max="2307" width="10.140625" style="91" customWidth="1"/>
    <col min="2308" max="2308" width="10.85546875" style="91" customWidth="1"/>
    <col min="2309" max="2309" width="15.42578125" style="91" customWidth="1"/>
    <col min="2310" max="2310" width="15" style="91" customWidth="1"/>
    <col min="2311" max="2311" width="10.140625" style="91" customWidth="1"/>
    <col min="2312" max="2312" width="10.85546875" style="91" customWidth="1"/>
    <col min="2313" max="2313" width="15.42578125" style="91" customWidth="1"/>
    <col min="2314" max="2314" width="15" style="91" customWidth="1"/>
    <col min="2315" max="2315" width="10.140625" style="91" customWidth="1"/>
    <col min="2316" max="2556" width="9.140625" style="91"/>
    <col min="2557" max="2557" width="3.140625" style="91" customWidth="1"/>
    <col min="2558" max="2558" width="3.42578125" style="91" customWidth="1"/>
    <col min="2559" max="2559" width="23" style="91" customWidth="1"/>
    <col min="2560" max="2560" width="10.85546875" style="91" customWidth="1"/>
    <col min="2561" max="2561" width="15.42578125" style="91" customWidth="1"/>
    <col min="2562" max="2562" width="15" style="91" customWidth="1"/>
    <col min="2563" max="2563" width="10.140625" style="91" customWidth="1"/>
    <col min="2564" max="2564" width="10.85546875" style="91" customWidth="1"/>
    <col min="2565" max="2565" width="15.42578125" style="91" customWidth="1"/>
    <col min="2566" max="2566" width="15" style="91" customWidth="1"/>
    <col min="2567" max="2567" width="10.140625" style="91" customWidth="1"/>
    <col min="2568" max="2568" width="10.85546875" style="91" customWidth="1"/>
    <col min="2569" max="2569" width="15.42578125" style="91" customWidth="1"/>
    <col min="2570" max="2570" width="15" style="91" customWidth="1"/>
    <col min="2571" max="2571" width="10.140625" style="91" customWidth="1"/>
    <col min="2572" max="2812" width="9.140625" style="91"/>
    <col min="2813" max="2813" width="3.140625" style="91" customWidth="1"/>
    <col min="2814" max="2814" width="3.42578125" style="91" customWidth="1"/>
    <col min="2815" max="2815" width="23" style="91" customWidth="1"/>
    <col min="2816" max="2816" width="10.85546875" style="91" customWidth="1"/>
    <col min="2817" max="2817" width="15.42578125" style="91" customWidth="1"/>
    <col min="2818" max="2818" width="15" style="91" customWidth="1"/>
    <col min="2819" max="2819" width="10.140625" style="91" customWidth="1"/>
    <col min="2820" max="2820" width="10.85546875" style="91" customWidth="1"/>
    <col min="2821" max="2821" width="15.42578125" style="91" customWidth="1"/>
    <col min="2822" max="2822" width="15" style="91" customWidth="1"/>
    <col min="2823" max="2823" width="10.140625" style="91" customWidth="1"/>
    <col min="2824" max="2824" width="10.85546875" style="91" customWidth="1"/>
    <col min="2825" max="2825" width="15.42578125" style="91" customWidth="1"/>
    <col min="2826" max="2826" width="15" style="91" customWidth="1"/>
    <col min="2827" max="2827" width="10.140625" style="91" customWidth="1"/>
    <col min="2828" max="3068" width="9.140625" style="91"/>
    <col min="3069" max="3069" width="3.140625" style="91" customWidth="1"/>
    <col min="3070" max="3070" width="3.42578125" style="91" customWidth="1"/>
    <col min="3071" max="3071" width="23" style="91" customWidth="1"/>
    <col min="3072" max="3072" width="10.85546875" style="91" customWidth="1"/>
    <col min="3073" max="3073" width="15.42578125" style="91" customWidth="1"/>
    <col min="3074" max="3074" width="15" style="91" customWidth="1"/>
    <col min="3075" max="3075" width="10.140625" style="91" customWidth="1"/>
    <col min="3076" max="3076" width="10.85546875" style="91" customWidth="1"/>
    <col min="3077" max="3077" width="15.42578125" style="91" customWidth="1"/>
    <col min="3078" max="3078" width="15" style="91" customWidth="1"/>
    <col min="3079" max="3079" width="10.140625" style="91" customWidth="1"/>
    <col min="3080" max="3080" width="10.85546875" style="91" customWidth="1"/>
    <col min="3081" max="3081" width="15.42578125" style="91" customWidth="1"/>
    <col min="3082" max="3082" width="15" style="91" customWidth="1"/>
    <col min="3083" max="3083" width="10.140625" style="91" customWidth="1"/>
    <col min="3084" max="3324" width="9.140625" style="91"/>
    <col min="3325" max="3325" width="3.140625" style="91" customWidth="1"/>
    <col min="3326" max="3326" width="3.42578125" style="91" customWidth="1"/>
    <col min="3327" max="3327" width="23" style="91" customWidth="1"/>
    <col min="3328" max="3328" width="10.85546875" style="91" customWidth="1"/>
    <col min="3329" max="3329" width="15.42578125" style="91" customWidth="1"/>
    <col min="3330" max="3330" width="15" style="91" customWidth="1"/>
    <col min="3331" max="3331" width="10.140625" style="91" customWidth="1"/>
    <col min="3332" max="3332" width="10.85546875" style="91" customWidth="1"/>
    <col min="3333" max="3333" width="15.42578125" style="91" customWidth="1"/>
    <col min="3334" max="3334" width="15" style="91" customWidth="1"/>
    <col min="3335" max="3335" width="10.140625" style="91" customWidth="1"/>
    <col min="3336" max="3336" width="10.85546875" style="91" customWidth="1"/>
    <col min="3337" max="3337" width="15.42578125" style="91" customWidth="1"/>
    <col min="3338" max="3338" width="15" style="91" customWidth="1"/>
    <col min="3339" max="3339" width="10.140625" style="91" customWidth="1"/>
    <col min="3340" max="3580" width="9.140625" style="91"/>
    <col min="3581" max="3581" width="3.140625" style="91" customWidth="1"/>
    <col min="3582" max="3582" width="3.42578125" style="91" customWidth="1"/>
    <col min="3583" max="3583" width="23" style="91" customWidth="1"/>
    <col min="3584" max="3584" width="10.85546875" style="91" customWidth="1"/>
    <col min="3585" max="3585" width="15.42578125" style="91" customWidth="1"/>
    <col min="3586" max="3586" width="15" style="91" customWidth="1"/>
    <col min="3587" max="3587" width="10.140625" style="91" customWidth="1"/>
    <col min="3588" max="3588" width="10.85546875" style="91" customWidth="1"/>
    <col min="3589" max="3589" width="15.42578125" style="91" customWidth="1"/>
    <col min="3590" max="3590" width="15" style="91" customWidth="1"/>
    <col min="3591" max="3591" width="10.140625" style="91" customWidth="1"/>
    <col min="3592" max="3592" width="10.85546875" style="91" customWidth="1"/>
    <col min="3593" max="3593" width="15.42578125" style="91" customWidth="1"/>
    <col min="3594" max="3594" width="15" style="91" customWidth="1"/>
    <col min="3595" max="3595" width="10.140625" style="91" customWidth="1"/>
    <col min="3596" max="3836" width="9.140625" style="91"/>
    <col min="3837" max="3837" width="3.140625" style="91" customWidth="1"/>
    <col min="3838" max="3838" width="3.42578125" style="91" customWidth="1"/>
    <col min="3839" max="3839" width="23" style="91" customWidth="1"/>
    <col min="3840" max="3840" width="10.85546875" style="91" customWidth="1"/>
    <col min="3841" max="3841" width="15.42578125" style="91" customWidth="1"/>
    <col min="3842" max="3842" width="15" style="91" customWidth="1"/>
    <col min="3843" max="3843" width="10.140625" style="91" customWidth="1"/>
    <col min="3844" max="3844" width="10.85546875" style="91" customWidth="1"/>
    <col min="3845" max="3845" width="15.42578125" style="91" customWidth="1"/>
    <col min="3846" max="3846" width="15" style="91" customWidth="1"/>
    <col min="3847" max="3847" width="10.140625" style="91" customWidth="1"/>
    <col min="3848" max="3848" width="10.85546875" style="91" customWidth="1"/>
    <col min="3849" max="3849" width="15.42578125" style="91" customWidth="1"/>
    <col min="3850" max="3850" width="15" style="91" customWidth="1"/>
    <col min="3851" max="3851" width="10.140625" style="91" customWidth="1"/>
    <col min="3852" max="4092" width="9.140625" style="91"/>
    <col min="4093" max="4093" width="3.140625" style="91" customWidth="1"/>
    <col min="4094" max="4094" width="3.42578125" style="91" customWidth="1"/>
    <col min="4095" max="4095" width="23" style="91" customWidth="1"/>
    <col min="4096" max="4096" width="10.85546875" style="91" customWidth="1"/>
    <col min="4097" max="4097" width="15.42578125" style="91" customWidth="1"/>
    <col min="4098" max="4098" width="15" style="91" customWidth="1"/>
    <col min="4099" max="4099" width="10.140625" style="91" customWidth="1"/>
    <col min="4100" max="4100" width="10.85546875" style="91" customWidth="1"/>
    <col min="4101" max="4101" width="15.42578125" style="91" customWidth="1"/>
    <col min="4102" max="4102" width="15" style="91" customWidth="1"/>
    <col min="4103" max="4103" width="10.140625" style="91" customWidth="1"/>
    <col min="4104" max="4104" width="10.85546875" style="91" customWidth="1"/>
    <col min="4105" max="4105" width="15.42578125" style="91" customWidth="1"/>
    <col min="4106" max="4106" width="15" style="91" customWidth="1"/>
    <col min="4107" max="4107" width="10.140625" style="91" customWidth="1"/>
    <col min="4108" max="4348" width="9.140625" style="91"/>
    <col min="4349" max="4349" width="3.140625" style="91" customWidth="1"/>
    <col min="4350" max="4350" width="3.42578125" style="91" customWidth="1"/>
    <col min="4351" max="4351" width="23" style="91" customWidth="1"/>
    <col min="4352" max="4352" width="10.85546875" style="91" customWidth="1"/>
    <col min="4353" max="4353" width="15.42578125" style="91" customWidth="1"/>
    <col min="4354" max="4354" width="15" style="91" customWidth="1"/>
    <col min="4355" max="4355" width="10.140625" style="91" customWidth="1"/>
    <col min="4356" max="4356" width="10.85546875" style="91" customWidth="1"/>
    <col min="4357" max="4357" width="15.42578125" style="91" customWidth="1"/>
    <col min="4358" max="4358" width="15" style="91" customWidth="1"/>
    <col min="4359" max="4359" width="10.140625" style="91" customWidth="1"/>
    <col min="4360" max="4360" width="10.85546875" style="91" customWidth="1"/>
    <col min="4361" max="4361" width="15.42578125" style="91" customWidth="1"/>
    <col min="4362" max="4362" width="15" style="91" customWidth="1"/>
    <col min="4363" max="4363" width="10.140625" style="91" customWidth="1"/>
    <col min="4364" max="4604" width="9.140625" style="91"/>
    <col min="4605" max="4605" width="3.140625" style="91" customWidth="1"/>
    <col min="4606" max="4606" width="3.42578125" style="91" customWidth="1"/>
    <col min="4607" max="4607" width="23" style="91" customWidth="1"/>
    <col min="4608" max="4608" width="10.85546875" style="91" customWidth="1"/>
    <col min="4609" max="4609" width="15.42578125" style="91" customWidth="1"/>
    <col min="4610" max="4610" width="15" style="91" customWidth="1"/>
    <col min="4611" max="4611" width="10.140625" style="91" customWidth="1"/>
    <col min="4612" max="4612" width="10.85546875" style="91" customWidth="1"/>
    <col min="4613" max="4613" width="15.42578125" style="91" customWidth="1"/>
    <col min="4614" max="4614" width="15" style="91" customWidth="1"/>
    <col min="4615" max="4615" width="10.140625" style="91" customWidth="1"/>
    <col min="4616" max="4616" width="10.85546875" style="91" customWidth="1"/>
    <col min="4617" max="4617" width="15.42578125" style="91" customWidth="1"/>
    <col min="4618" max="4618" width="15" style="91" customWidth="1"/>
    <col min="4619" max="4619" width="10.140625" style="91" customWidth="1"/>
    <col min="4620" max="4860" width="9.140625" style="91"/>
    <col min="4861" max="4861" width="3.140625" style="91" customWidth="1"/>
    <col min="4862" max="4862" width="3.42578125" style="91" customWidth="1"/>
    <col min="4863" max="4863" width="23" style="91" customWidth="1"/>
    <col min="4864" max="4864" width="10.85546875" style="91" customWidth="1"/>
    <col min="4865" max="4865" width="15.42578125" style="91" customWidth="1"/>
    <col min="4866" max="4866" width="15" style="91" customWidth="1"/>
    <col min="4867" max="4867" width="10.140625" style="91" customWidth="1"/>
    <col min="4868" max="4868" width="10.85546875" style="91" customWidth="1"/>
    <col min="4869" max="4869" width="15.42578125" style="91" customWidth="1"/>
    <col min="4870" max="4870" width="15" style="91" customWidth="1"/>
    <col min="4871" max="4871" width="10.140625" style="91" customWidth="1"/>
    <col min="4872" max="4872" width="10.85546875" style="91" customWidth="1"/>
    <col min="4873" max="4873" width="15.42578125" style="91" customWidth="1"/>
    <col min="4874" max="4874" width="15" style="91" customWidth="1"/>
    <col min="4875" max="4875" width="10.140625" style="91" customWidth="1"/>
    <col min="4876" max="5116" width="9.140625" style="91"/>
    <col min="5117" max="5117" width="3.140625" style="91" customWidth="1"/>
    <col min="5118" max="5118" width="3.42578125" style="91" customWidth="1"/>
    <col min="5119" max="5119" width="23" style="91" customWidth="1"/>
    <col min="5120" max="5120" width="10.85546875" style="91" customWidth="1"/>
    <col min="5121" max="5121" width="15.42578125" style="91" customWidth="1"/>
    <col min="5122" max="5122" width="15" style="91" customWidth="1"/>
    <col min="5123" max="5123" width="10.140625" style="91" customWidth="1"/>
    <col min="5124" max="5124" width="10.85546875" style="91" customWidth="1"/>
    <col min="5125" max="5125" width="15.42578125" style="91" customWidth="1"/>
    <col min="5126" max="5126" width="15" style="91" customWidth="1"/>
    <col min="5127" max="5127" width="10.140625" style="91" customWidth="1"/>
    <col min="5128" max="5128" width="10.85546875" style="91" customWidth="1"/>
    <col min="5129" max="5129" width="15.42578125" style="91" customWidth="1"/>
    <col min="5130" max="5130" width="15" style="91" customWidth="1"/>
    <col min="5131" max="5131" width="10.140625" style="91" customWidth="1"/>
    <col min="5132" max="5372" width="9.140625" style="91"/>
    <col min="5373" max="5373" width="3.140625" style="91" customWidth="1"/>
    <col min="5374" max="5374" width="3.42578125" style="91" customWidth="1"/>
    <col min="5375" max="5375" width="23" style="91" customWidth="1"/>
    <col min="5376" max="5376" width="10.85546875" style="91" customWidth="1"/>
    <col min="5377" max="5377" width="15.42578125" style="91" customWidth="1"/>
    <col min="5378" max="5378" width="15" style="91" customWidth="1"/>
    <col min="5379" max="5379" width="10.140625" style="91" customWidth="1"/>
    <col min="5380" max="5380" width="10.85546875" style="91" customWidth="1"/>
    <col min="5381" max="5381" width="15.42578125" style="91" customWidth="1"/>
    <col min="5382" max="5382" width="15" style="91" customWidth="1"/>
    <col min="5383" max="5383" width="10.140625" style="91" customWidth="1"/>
    <col min="5384" max="5384" width="10.85546875" style="91" customWidth="1"/>
    <col min="5385" max="5385" width="15.42578125" style="91" customWidth="1"/>
    <col min="5386" max="5386" width="15" style="91" customWidth="1"/>
    <col min="5387" max="5387" width="10.140625" style="91" customWidth="1"/>
    <col min="5388" max="5628" width="9.140625" style="91"/>
    <col min="5629" max="5629" width="3.140625" style="91" customWidth="1"/>
    <col min="5630" max="5630" width="3.42578125" style="91" customWidth="1"/>
    <col min="5631" max="5631" width="23" style="91" customWidth="1"/>
    <col min="5632" max="5632" width="10.85546875" style="91" customWidth="1"/>
    <col min="5633" max="5633" width="15.42578125" style="91" customWidth="1"/>
    <col min="5634" max="5634" width="15" style="91" customWidth="1"/>
    <col min="5635" max="5635" width="10.140625" style="91" customWidth="1"/>
    <col min="5636" max="5636" width="10.85546875" style="91" customWidth="1"/>
    <col min="5637" max="5637" width="15.42578125" style="91" customWidth="1"/>
    <col min="5638" max="5638" width="15" style="91" customWidth="1"/>
    <col min="5639" max="5639" width="10.140625" style="91" customWidth="1"/>
    <col min="5640" max="5640" width="10.85546875" style="91" customWidth="1"/>
    <col min="5641" max="5641" width="15.42578125" style="91" customWidth="1"/>
    <col min="5642" max="5642" width="15" style="91" customWidth="1"/>
    <col min="5643" max="5643" width="10.140625" style="91" customWidth="1"/>
    <col min="5644" max="5884" width="9.140625" style="91"/>
    <col min="5885" max="5885" width="3.140625" style="91" customWidth="1"/>
    <col min="5886" max="5886" width="3.42578125" style="91" customWidth="1"/>
    <col min="5887" max="5887" width="23" style="91" customWidth="1"/>
    <col min="5888" max="5888" width="10.85546875" style="91" customWidth="1"/>
    <col min="5889" max="5889" width="15.42578125" style="91" customWidth="1"/>
    <col min="5890" max="5890" width="15" style="91" customWidth="1"/>
    <col min="5891" max="5891" width="10.140625" style="91" customWidth="1"/>
    <col min="5892" max="5892" width="10.85546875" style="91" customWidth="1"/>
    <col min="5893" max="5893" width="15.42578125" style="91" customWidth="1"/>
    <col min="5894" max="5894" width="15" style="91" customWidth="1"/>
    <col min="5895" max="5895" width="10.140625" style="91" customWidth="1"/>
    <col min="5896" max="5896" width="10.85546875" style="91" customWidth="1"/>
    <col min="5897" max="5897" width="15.42578125" style="91" customWidth="1"/>
    <col min="5898" max="5898" width="15" style="91" customWidth="1"/>
    <col min="5899" max="5899" width="10.140625" style="91" customWidth="1"/>
    <col min="5900" max="6140" width="9.140625" style="91"/>
    <col min="6141" max="6141" width="3.140625" style="91" customWidth="1"/>
    <col min="6142" max="6142" width="3.42578125" style="91" customWidth="1"/>
    <col min="6143" max="6143" width="23" style="91" customWidth="1"/>
    <col min="6144" max="6144" width="10.85546875" style="91" customWidth="1"/>
    <col min="6145" max="6145" width="15.42578125" style="91" customWidth="1"/>
    <col min="6146" max="6146" width="15" style="91" customWidth="1"/>
    <col min="6147" max="6147" width="10.140625" style="91" customWidth="1"/>
    <col min="6148" max="6148" width="10.85546875" style="91" customWidth="1"/>
    <col min="6149" max="6149" width="15.42578125" style="91" customWidth="1"/>
    <col min="6150" max="6150" width="15" style="91" customWidth="1"/>
    <col min="6151" max="6151" width="10.140625" style="91" customWidth="1"/>
    <col min="6152" max="6152" width="10.85546875" style="91" customWidth="1"/>
    <col min="6153" max="6153" width="15.42578125" style="91" customWidth="1"/>
    <col min="6154" max="6154" width="15" style="91" customWidth="1"/>
    <col min="6155" max="6155" width="10.140625" style="91" customWidth="1"/>
    <col min="6156" max="6396" width="9.140625" style="91"/>
    <col min="6397" max="6397" width="3.140625" style="91" customWidth="1"/>
    <col min="6398" max="6398" width="3.42578125" style="91" customWidth="1"/>
    <col min="6399" max="6399" width="23" style="91" customWidth="1"/>
    <col min="6400" max="6400" width="10.85546875" style="91" customWidth="1"/>
    <col min="6401" max="6401" width="15.42578125" style="91" customWidth="1"/>
    <col min="6402" max="6402" width="15" style="91" customWidth="1"/>
    <col min="6403" max="6403" width="10.140625" style="91" customWidth="1"/>
    <col min="6404" max="6404" width="10.85546875" style="91" customWidth="1"/>
    <col min="6405" max="6405" width="15.42578125" style="91" customWidth="1"/>
    <col min="6406" max="6406" width="15" style="91" customWidth="1"/>
    <col min="6407" max="6407" width="10.140625" style="91" customWidth="1"/>
    <col min="6408" max="6408" width="10.85546875" style="91" customWidth="1"/>
    <col min="6409" max="6409" width="15.42578125" style="91" customWidth="1"/>
    <col min="6410" max="6410" width="15" style="91" customWidth="1"/>
    <col min="6411" max="6411" width="10.140625" style="91" customWidth="1"/>
    <col min="6412" max="6652" width="9.140625" style="91"/>
    <col min="6653" max="6653" width="3.140625" style="91" customWidth="1"/>
    <col min="6654" max="6654" width="3.42578125" style="91" customWidth="1"/>
    <col min="6655" max="6655" width="23" style="91" customWidth="1"/>
    <col min="6656" max="6656" width="10.85546875" style="91" customWidth="1"/>
    <col min="6657" max="6657" width="15.42578125" style="91" customWidth="1"/>
    <col min="6658" max="6658" width="15" style="91" customWidth="1"/>
    <col min="6659" max="6659" width="10.140625" style="91" customWidth="1"/>
    <col min="6660" max="6660" width="10.85546875" style="91" customWidth="1"/>
    <col min="6661" max="6661" width="15.42578125" style="91" customWidth="1"/>
    <col min="6662" max="6662" width="15" style="91" customWidth="1"/>
    <col min="6663" max="6663" width="10.140625" style="91" customWidth="1"/>
    <col min="6664" max="6664" width="10.85546875" style="91" customWidth="1"/>
    <col min="6665" max="6665" width="15.42578125" style="91" customWidth="1"/>
    <col min="6666" max="6666" width="15" style="91" customWidth="1"/>
    <col min="6667" max="6667" width="10.140625" style="91" customWidth="1"/>
    <col min="6668" max="6908" width="9.140625" style="91"/>
    <col min="6909" max="6909" width="3.140625" style="91" customWidth="1"/>
    <col min="6910" max="6910" width="3.42578125" style="91" customWidth="1"/>
    <col min="6911" max="6911" width="23" style="91" customWidth="1"/>
    <col min="6912" max="6912" width="10.85546875" style="91" customWidth="1"/>
    <col min="6913" max="6913" width="15.42578125" style="91" customWidth="1"/>
    <col min="6914" max="6914" width="15" style="91" customWidth="1"/>
    <col min="6915" max="6915" width="10.140625" style="91" customWidth="1"/>
    <col min="6916" max="6916" width="10.85546875" style="91" customWidth="1"/>
    <col min="6917" max="6917" width="15.42578125" style="91" customWidth="1"/>
    <col min="6918" max="6918" width="15" style="91" customWidth="1"/>
    <col min="6919" max="6919" width="10.140625" style="91" customWidth="1"/>
    <col min="6920" max="6920" width="10.85546875" style="91" customWidth="1"/>
    <col min="6921" max="6921" width="15.42578125" style="91" customWidth="1"/>
    <col min="6922" max="6922" width="15" style="91" customWidth="1"/>
    <col min="6923" max="6923" width="10.140625" style="91" customWidth="1"/>
    <col min="6924" max="7164" width="9.140625" style="91"/>
    <col min="7165" max="7165" width="3.140625" style="91" customWidth="1"/>
    <col min="7166" max="7166" width="3.42578125" style="91" customWidth="1"/>
    <col min="7167" max="7167" width="23" style="91" customWidth="1"/>
    <col min="7168" max="7168" width="10.85546875" style="91" customWidth="1"/>
    <col min="7169" max="7169" width="15.42578125" style="91" customWidth="1"/>
    <col min="7170" max="7170" width="15" style="91" customWidth="1"/>
    <col min="7171" max="7171" width="10.140625" style="91" customWidth="1"/>
    <col min="7172" max="7172" width="10.85546875" style="91" customWidth="1"/>
    <col min="7173" max="7173" width="15.42578125" style="91" customWidth="1"/>
    <col min="7174" max="7174" width="15" style="91" customWidth="1"/>
    <col min="7175" max="7175" width="10.140625" style="91" customWidth="1"/>
    <col min="7176" max="7176" width="10.85546875" style="91" customWidth="1"/>
    <col min="7177" max="7177" width="15.42578125" style="91" customWidth="1"/>
    <col min="7178" max="7178" width="15" style="91" customWidth="1"/>
    <col min="7179" max="7179" width="10.140625" style="91" customWidth="1"/>
    <col min="7180" max="7420" width="9.140625" style="91"/>
    <col min="7421" max="7421" width="3.140625" style="91" customWidth="1"/>
    <col min="7422" max="7422" width="3.42578125" style="91" customWidth="1"/>
    <col min="7423" max="7423" width="23" style="91" customWidth="1"/>
    <col min="7424" max="7424" width="10.85546875" style="91" customWidth="1"/>
    <col min="7425" max="7425" width="15.42578125" style="91" customWidth="1"/>
    <col min="7426" max="7426" width="15" style="91" customWidth="1"/>
    <col min="7427" max="7427" width="10.140625" style="91" customWidth="1"/>
    <col min="7428" max="7428" width="10.85546875" style="91" customWidth="1"/>
    <col min="7429" max="7429" width="15.42578125" style="91" customWidth="1"/>
    <col min="7430" max="7430" width="15" style="91" customWidth="1"/>
    <col min="7431" max="7431" width="10.140625" style="91" customWidth="1"/>
    <col min="7432" max="7432" width="10.85546875" style="91" customWidth="1"/>
    <col min="7433" max="7433" width="15.42578125" style="91" customWidth="1"/>
    <col min="7434" max="7434" width="15" style="91" customWidth="1"/>
    <col min="7435" max="7435" width="10.140625" style="91" customWidth="1"/>
    <col min="7436" max="7676" width="9.140625" style="91"/>
    <col min="7677" max="7677" width="3.140625" style="91" customWidth="1"/>
    <col min="7678" max="7678" width="3.42578125" style="91" customWidth="1"/>
    <col min="7679" max="7679" width="23" style="91" customWidth="1"/>
    <col min="7680" max="7680" width="10.85546875" style="91" customWidth="1"/>
    <col min="7681" max="7681" width="15.42578125" style="91" customWidth="1"/>
    <col min="7682" max="7682" width="15" style="91" customWidth="1"/>
    <col min="7683" max="7683" width="10.140625" style="91" customWidth="1"/>
    <col min="7684" max="7684" width="10.85546875" style="91" customWidth="1"/>
    <col min="7685" max="7685" width="15.42578125" style="91" customWidth="1"/>
    <col min="7686" max="7686" width="15" style="91" customWidth="1"/>
    <col min="7687" max="7687" width="10.140625" style="91" customWidth="1"/>
    <col min="7688" max="7688" width="10.85546875" style="91" customWidth="1"/>
    <col min="7689" max="7689" width="15.42578125" style="91" customWidth="1"/>
    <col min="7690" max="7690" width="15" style="91" customWidth="1"/>
    <col min="7691" max="7691" width="10.140625" style="91" customWidth="1"/>
    <col min="7692" max="7932" width="9.140625" style="91"/>
    <col min="7933" max="7933" width="3.140625" style="91" customWidth="1"/>
    <col min="7934" max="7934" width="3.42578125" style="91" customWidth="1"/>
    <col min="7935" max="7935" width="23" style="91" customWidth="1"/>
    <col min="7936" max="7936" width="10.85546875" style="91" customWidth="1"/>
    <col min="7937" max="7937" width="15.42578125" style="91" customWidth="1"/>
    <col min="7938" max="7938" width="15" style="91" customWidth="1"/>
    <col min="7939" max="7939" width="10.140625" style="91" customWidth="1"/>
    <col min="7940" max="7940" width="10.85546875" style="91" customWidth="1"/>
    <col min="7941" max="7941" width="15.42578125" style="91" customWidth="1"/>
    <col min="7942" max="7942" width="15" style="91" customWidth="1"/>
    <col min="7943" max="7943" width="10.140625" style="91" customWidth="1"/>
    <col min="7944" max="7944" width="10.85546875" style="91" customWidth="1"/>
    <col min="7945" max="7945" width="15.42578125" style="91" customWidth="1"/>
    <col min="7946" max="7946" width="15" style="91" customWidth="1"/>
    <col min="7947" max="7947" width="10.140625" style="91" customWidth="1"/>
    <col min="7948" max="8188" width="9.140625" style="91"/>
    <col min="8189" max="8189" width="3.140625" style="91" customWidth="1"/>
    <col min="8190" max="8190" width="3.42578125" style="91" customWidth="1"/>
    <col min="8191" max="8191" width="23" style="91" customWidth="1"/>
    <col min="8192" max="8192" width="10.85546875" style="91" customWidth="1"/>
    <col min="8193" max="8193" width="15.42578125" style="91" customWidth="1"/>
    <col min="8194" max="8194" width="15" style="91" customWidth="1"/>
    <col min="8195" max="8195" width="10.140625" style="91" customWidth="1"/>
    <col min="8196" max="8196" width="10.85546875" style="91" customWidth="1"/>
    <col min="8197" max="8197" width="15.42578125" style="91" customWidth="1"/>
    <col min="8198" max="8198" width="15" style="91" customWidth="1"/>
    <col min="8199" max="8199" width="10.140625" style="91" customWidth="1"/>
    <col min="8200" max="8200" width="10.85546875" style="91" customWidth="1"/>
    <col min="8201" max="8201" width="15.42578125" style="91" customWidth="1"/>
    <col min="8202" max="8202" width="15" style="91" customWidth="1"/>
    <col min="8203" max="8203" width="10.140625" style="91" customWidth="1"/>
    <col min="8204" max="8444" width="9.140625" style="91"/>
    <col min="8445" max="8445" width="3.140625" style="91" customWidth="1"/>
    <col min="8446" max="8446" width="3.42578125" style="91" customWidth="1"/>
    <col min="8447" max="8447" width="23" style="91" customWidth="1"/>
    <col min="8448" max="8448" width="10.85546875" style="91" customWidth="1"/>
    <col min="8449" max="8449" width="15.42578125" style="91" customWidth="1"/>
    <col min="8450" max="8450" width="15" style="91" customWidth="1"/>
    <col min="8451" max="8451" width="10.140625" style="91" customWidth="1"/>
    <col min="8452" max="8452" width="10.85546875" style="91" customWidth="1"/>
    <col min="8453" max="8453" width="15.42578125" style="91" customWidth="1"/>
    <col min="8454" max="8454" width="15" style="91" customWidth="1"/>
    <col min="8455" max="8455" width="10.140625" style="91" customWidth="1"/>
    <col min="8456" max="8456" width="10.85546875" style="91" customWidth="1"/>
    <col min="8457" max="8457" width="15.42578125" style="91" customWidth="1"/>
    <col min="8458" max="8458" width="15" style="91" customWidth="1"/>
    <col min="8459" max="8459" width="10.140625" style="91" customWidth="1"/>
    <col min="8460" max="8700" width="9.140625" style="91"/>
    <col min="8701" max="8701" width="3.140625" style="91" customWidth="1"/>
    <col min="8702" max="8702" width="3.42578125" style="91" customWidth="1"/>
    <col min="8703" max="8703" width="23" style="91" customWidth="1"/>
    <col min="8704" max="8704" width="10.85546875" style="91" customWidth="1"/>
    <col min="8705" max="8705" width="15.42578125" style="91" customWidth="1"/>
    <col min="8706" max="8706" width="15" style="91" customWidth="1"/>
    <col min="8707" max="8707" width="10.140625" style="91" customWidth="1"/>
    <col min="8708" max="8708" width="10.85546875" style="91" customWidth="1"/>
    <col min="8709" max="8709" width="15.42578125" style="91" customWidth="1"/>
    <col min="8710" max="8710" width="15" style="91" customWidth="1"/>
    <col min="8711" max="8711" width="10.140625" style="91" customWidth="1"/>
    <col min="8712" max="8712" width="10.85546875" style="91" customWidth="1"/>
    <col min="8713" max="8713" width="15.42578125" style="91" customWidth="1"/>
    <col min="8714" max="8714" width="15" style="91" customWidth="1"/>
    <col min="8715" max="8715" width="10.140625" style="91" customWidth="1"/>
    <col min="8716" max="8956" width="9.140625" style="91"/>
    <col min="8957" max="8957" width="3.140625" style="91" customWidth="1"/>
    <col min="8958" max="8958" width="3.42578125" style="91" customWidth="1"/>
    <col min="8959" max="8959" width="23" style="91" customWidth="1"/>
    <col min="8960" max="8960" width="10.85546875" style="91" customWidth="1"/>
    <col min="8961" max="8961" width="15.42578125" style="91" customWidth="1"/>
    <col min="8962" max="8962" width="15" style="91" customWidth="1"/>
    <col min="8963" max="8963" width="10.140625" style="91" customWidth="1"/>
    <col min="8964" max="8964" width="10.85546875" style="91" customWidth="1"/>
    <col min="8965" max="8965" width="15.42578125" style="91" customWidth="1"/>
    <col min="8966" max="8966" width="15" style="91" customWidth="1"/>
    <col min="8967" max="8967" width="10.140625" style="91" customWidth="1"/>
    <col min="8968" max="8968" width="10.85546875" style="91" customWidth="1"/>
    <col min="8969" max="8969" width="15.42578125" style="91" customWidth="1"/>
    <col min="8970" max="8970" width="15" style="91" customWidth="1"/>
    <col min="8971" max="8971" width="10.140625" style="91" customWidth="1"/>
    <col min="8972" max="9212" width="9.140625" style="91"/>
    <col min="9213" max="9213" width="3.140625" style="91" customWidth="1"/>
    <col min="9214" max="9214" width="3.42578125" style="91" customWidth="1"/>
    <col min="9215" max="9215" width="23" style="91" customWidth="1"/>
    <col min="9216" max="9216" width="10.85546875" style="91" customWidth="1"/>
    <col min="9217" max="9217" width="15.42578125" style="91" customWidth="1"/>
    <col min="9218" max="9218" width="15" style="91" customWidth="1"/>
    <col min="9219" max="9219" width="10.140625" style="91" customWidth="1"/>
    <col min="9220" max="9220" width="10.85546875" style="91" customWidth="1"/>
    <col min="9221" max="9221" width="15.42578125" style="91" customWidth="1"/>
    <col min="9222" max="9222" width="15" style="91" customWidth="1"/>
    <col min="9223" max="9223" width="10.140625" style="91" customWidth="1"/>
    <col min="9224" max="9224" width="10.85546875" style="91" customWidth="1"/>
    <col min="9225" max="9225" width="15.42578125" style="91" customWidth="1"/>
    <col min="9226" max="9226" width="15" style="91" customWidth="1"/>
    <col min="9227" max="9227" width="10.140625" style="91" customWidth="1"/>
    <col min="9228" max="9468" width="9.140625" style="91"/>
    <col min="9469" max="9469" width="3.140625" style="91" customWidth="1"/>
    <col min="9470" max="9470" width="3.42578125" style="91" customWidth="1"/>
    <col min="9471" max="9471" width="23" style="91" customWidth="1"/>
    <col min="9472" max="9472" width="10.85546875" style="91" customWidth="1"/>
    <col min="9473" max="9473" width="15.42578125" style="91" customWidth="1"/>
    <col min="9474" max="9474" width="15" style="91" customWidth="1"/>
    <col min="9475" max="9475" width="10.140625" style="91" customWidth="1"/>
    <col min="9476" max="9476" width="10.85546875" style="91" customWidth="1"/>
    <col min="9477" max="9477" width="15.42578125" style="91" customWidth="1"/>
    <col min="9478" max="9478" width="15" style="91" customWidth="1"/>
    <col min="9479" max="9479" width="10.140625" style="91" customWidth="1"/>
    <col min="9480" max="9480" width="10.85546875" style="91" customWidth="1"/>
    <col min="9481" max="9481" width="15.42578125" style="91" customWidth="1"/>
    <col min="9482" max="9482" width="15" style="91" customWidth="1"/>
    <col min="9483" max="9483" width="10.140625" style="91" customWidth="1"/>
    <col min="9484" max="9724" width="9.140625" style="91"/>
    <col min="9725" max="9725" width="3.140625" style="91" customWidth="1"/>
    <col min="9726" max="9726" width="3.42578125" style="91" customWidth="1"/>
    <col min="9727" max="9727" width="23" style="91" customWidth="1"/>
    <col min="9728" max="9728" width="10.85546875" style="91" customWidth="1"/>
    <col min="9729" max="9729" width="15.42578125" style="91" customWidth="1"/>
    <col min="9730" max="9730" width="15" style="91" customWidth="1"/>
    <col min="9731" max="9731" width="10.140625" style="91" customWidth="1"/>
    <col min="9732" max="9732" width="10.85546875" style="91" customWidth="1"/>
    <col min="9733" max="9733" width="15.42578125" style="91" customWidth="1"/>
    <col min="9734" max="9734" width="15" style="91" customWidth="1"/>
    <col min="9735" max="9735" width="10.140625" style="91" customWidth="1"/>
    <col min="9736" max="9736" width="10.85546875" style="91" customWidth="1"/>
    <col min="9737" max="9737" width="15.42578125" style="91" customWidth="1"/>
    <col min="9738" max="9738" width="15" style="91" customWidth="1"/>
    <col min="9739" max="9739" width="10.140625" style="91" customWidth="1"/>
    <col min="9740" max="9980" width="9.140625" style="91"/>
    <col min="9981" max="9981" width="3.140625" style="91" customWidth="1"/>
    <col min="9982" max="9982" width="3.42578125" style="91" customWidth="1"/>
    <col min="9983" max="9983" width="23" style="91" customWidth="1"/>
    <col min="9984" max="9984" width="10.85546875" style="91" customWidth="1"/>
    <col min="9985" max="9985" width="15.42578125" style="91" customWidth="1"/>
    <col min="9986" max="9986" width="15" style="91" customWidth="1"/>
    <col min="9987" max="9987" width="10.140625" style="91" customWidth="1"/>
    <col min="9988" max="9988" width="10.85546875" style="91" customWidth="1"/>
    <col min="9989" max="9989" width="15.42578125" style="91" customWidth="1"/>
    <col min="9990" max="9990" width="15" style="91" customWidth="1"/>
    <col min="9991" max="9991" width="10.140625" style="91" customWidth="1"/>
    <col min="9992" max="9992" width="10.85546875" style="91" customWidth="1"/>
    <col min="9993" max="9993" width="15.42578125" style="91" customWidth="1"/>
    <col min="9994" max="9994" width="15" style="91" customWidth="1"/>
    <col min="9995" max="9995" width="10.140625" style="91" customWidth="1"/>
    <col min="9996" max="10236" width="9.140625" style="91"/>
    <col min="10237" max="10237" width="3.140625" style="91" customWidth="1"/>
    <col min="10238" max="10238" width="3.42578125" style="91" customWidth="1"/>
    <col min="10239" max="10239" width="23" style="91" customWidth="1"/>
    <col min="10240" max="10240" width="10.85546875" style="91" customWidth="1"/>
    <col min="10241" max="10241" width="15.42578125" style="91" customWidth="1"/>
    <col min="10242" max="10242" width="15" style="91" customWidth="1"/>
    <col min="10243" max="10243" width="10.140625" style="91" customWidth="1"/>
    <col min="10244" max="10244" width="10.85546875" style="91" customWidth="1"/>
    <col min="10245" max="10245" width="15.42578125" style="91" customWidth="1"/>
    <col min="10246" max="10246" width="15" style="91" customWidth="1"/>
    <col min="10247" max="10247" width="10.140625" style="91" customWidth="1"/>
    <col min="10248" max="10248" width="10.85546875" style="91" customWidth="1"/>
    <col min="10249" max="10249" width="15.42578125" style="91" customWidth="1"/>
    <col min="10250" max="10250" width="15" style="91" customWidth="1"/>
    <col min="10251" max="10251" width="10.140625" style="91" customWidth="1"/>
    <col min="10252" max="10492" width="9.140625" style="91"/>
    <col min="10493" max="10493" width="3.140625" style="91" customWidth="1"/>
    <col min="10494" max="10494" width="3.42578125" style="91" customWidth="1"/>
    <col min="10495" max="10495" width="23" style="91" customWidth="1"/>
    <col min="10496" max="10496" width="10.85546875" style="91" customWidth="1"/>
    <col min="10497" max="10497" width="15.42578125" style="91" customWidth="1"/>
    <col min="10498" max="10498" width="15" style="91" customWidth="1"/>
    <col min="10499" max="10499" width="10.140625" style="91" customWidth="1"/>
    <col min="10500" max="10500" width="10.85546875" style="91" customWidth="1"/>
    <col min="10501" max="10501" width="15.42578125" style="91" customWidth="1"/>
    <col min="10502" max="10502" width="15" style="91" customWidth="1"/>
    <col min="10503" max="10503" width="10.140625" style="91" customWidth="1"/>
    <col min="10504" max="10504" width="10.85546875" style="91" customWidth="1"/>
    <col min="10505" max="10505" width="15.42578125" style="91" customWidth="1"/>
    <col min="10506" max="10506" width="15" style="91" customWidth="1"/>
    <col min="10507" max="10507" width="10.140625" style="91" customWidth="1"/>
    <col min="10508" max="10748" width="9.140625" style="91"/>
    <col min="10749" max="10749" width="3.140625" style="91" customWidth="1"/>
    <col min="10750" max="10750" width="3.42578125" style="91" customWidth="1"/>
    <col min="10751" max="10751" width="23" style="91" customWidth="1"/>
    <col min="10752" max="10752" width="10.85546875" style="91" customWidth="1"/>
    <col min="10753" max="10753" width="15.42578125" style="91" customWidth="1"/>
    <col min="10754" max="10754" width="15" style="91" customWidth="1"/>
    <col min="10755" max="10755" width="10.140625" style="91" customWidth="1"/>
    <col min="10756" max="10756" width="10.85546875" style="91" customWidth="1"/>
    <col min="10757" max="10757" width="15.42578125" style="91" customWidth="1"/>
    <col min="10758" max="10758" width="15" style="91" customWidth="1"/>
    <col min="10759" max="10759" width="10.140625" style="91" customWidth="1"/>
    <col min="10760" max="10760" width="10.85546875" style="91" customWidth="1"/>
    <col min="10761" max="10761" width="15.42578125" style="91" customWidth="1"/>
    <col min="10762" max="10762" width="15" style="91" customWidth="1"/>
    <col min="10763" max="10763" width="10.140625" style="91" customWidth="1"/>
    <col min="10764" max="11004" width="9.140625" style="91"/>
    <col min="11005" max="11005" width="3.140625" style="91" customWidth="1"/>
    <col min="11006" max="11006" width="3.42578125" style="91" customWidth="1"/>
    <col min="11007" max="11007" width="23" style="91" customWidth="1"/>
    <col min="11008" max="11008" width="10.85546875" style="91" customWidth="1"/>
    <col min="11009" max="11009" width="15.42578125" style="91" customWidth="1"/>
    <col min="11010" max="11010" width="15" style="91" customWidth="1"/>
    <col min="11011" max="11011" width="10.140625" style="91" customWidth="1"/>
    <col min="11012" max="11012" width="10.85546875" style="91" customWidth="1"/>
    <col min="11013" max="11013" width="15.42578125" style="91" customWidth="1"/>
    <col min="11014" max="11014" width="15" style="91" customWidth="1"/>
    <col min="11015" max="11015" width="10.140625" style="91" customWidth="1"/>
    <col min="11016" max="11016" width="10.85546875" style="91" customWidth="1"/>
    <col min="11017" max="11017" width="15.42578125" style="91" customWidth="1"/>
    <col min="11018" max="11018" width="15" style="91" customWidth="1"/>
    <col min="11019" max="11019" width="10.140625" style="91" customWidth="1"/>
    <col min="11020" max="11260" width="9.140625" style="91"/>
    <col min="11261" max="11261" width="3.140625" style="91" customWidth="1"/>
    <col min="11262" max="11262" width="3.42578125" style="91" customWidth="1"/>
    <col min="11263" max="11263" width="23" style="91" customWidth="1"/>
    <col min="11264" max="11264" width="10.85546875" style="91" customWidth="1"/>
    <col min="11265" max="11265" width="15.42578125" style="91" customWidth="1"/>
    <col min="11266" max="11266" width="15" style="91" customWidth="1"/>
    <col min="11267" max="11267" width="10.140625" style="91" customWidth="1"/>
    <col min="11268" max="11268" width="10.85546875" style="91" customWidth="1"/>
    <col min="11269" max="11269" width="15.42578125" style="91" customWidth="1"/>
    <col min="11270" max="11270" width="15" style="91" customWidth="1"/>
    <col min="11271" max="11271" width="10.140625" style="91" customWidth="1"/>
    <col min="11272" max="11272" width="10.85546875" style="91" customWidth="1"/>
    <col min="11273" max="11273" width="15.42578125" style="91" customWidth="1"/>
    <col min="11274" max="11274" width="15" style="91" customWidth="1"/>
    <col min="11275" max="11275" width="10.140625" style="91" customWidth="1"/>
    <col min="11276" max="11516" width="9.140625" style="91"/>
    <col min="11517" max="11517" width="3.140625" style="91" customWidth="1"/>
    <col min="11518" max="11518" width="3.42578125" style="91" customWidth="1"/>
    <col min="11519" max="11519" width="23" style="91" customWidth="1"/>
    <col min="11520" max="11520" width="10.85546875" style="91" customWidth="1"/>
    <col min="11521" max="11521" width="15.42578125" style="91" customWidth="1"/>
    <col min="11522" max="11522" width="15" style="91" customWidth="1"/>
    <col min="11523" max="11523" width="10.140625" style="91" customWidth="1"/>
    <col min="11524" max="11524" width="10.85546875" style="91" customWidth="1"/>
    <col min="11525" max="11525" width="15.42578125" style="91" customWidth="1"/>
    <col min="11526" max="11526" width="15" style="91" customWidth="1"/>
    <col min="11527" max="11527" width="10.140625" style="91" customWidth="1"/>
    <col min="11528" max="11528" width="10.85546875" style="91" customWidth="1"/>
    <col min="11529" max="11529" width="15.42578125" style="91" customWidth="1"/>
    <col min="11530" max="11530" width="15" style="91" customWidth="1"/>
    <col min="11531" max="11531" width="10.140625" style="91" customWidth="1"/>
    <col min="11532" max="11772" width="9.140625" style="91"/>
    <col min="11773" max="11773" width="3.140625" style="91" customWidth="1"/>
    <col min="11774" max="11774" width="3.42578125" style="91" customWidth="1"/>
    <col min="11775" max="11775" width="23" style="91" customWidth="1"/>
    <col min="11776" max="11776" width="10.85546875" style="91" customWidth="1"/>
    <col min="11777" max="11777" width="15.42578125" style="91" customWidth="1"/>
    <col min="11778" max="11778" width="15" style="91" customWidth="1"/>
    <col min="11779" max="11779" width="10.140625" style="91" customWidth="1"/>
    <col min="11780" max="11780" width="10.85546875" style="91" customWidth="1"/>
    <col min="11781" max="11781" width="15.42578125" style="91" customWidth="1"/>
    <col min="11782" max="11782" width="15" style="91" customWidth="1"/>
    <col min="11783" max="11783" width="10.140625" style="91" customWidth="1"/>
    <col min="11784" max="11784" width="10.85546875" style="91" customWidth="1"/>
    <col min="11785" max="11785" width="15.42578125" style="91" customWidth="1"/>
    <col min="11786" max="11786" width="15" style="91" customWidth="1"/>
    <col min="11787" max="11787" width="10.140625" style="91" customWidth="1"/>
    <col min="11788" max="12028" width="9.140625" style="91"/>
    <col min="12029" max="12029" width="3.140625" style="91" customWidth="1"/>
    <col min="12030" max="12030" width="3.42578125" style="91" customWidth="1"/>
    <col min="12031" max="12031" width="23" style="91" customWidth="1"/>
    <col min="12032" max="12032" width="10.85546875" style="91" customWidth="1"/>
    <col min="12033" max="12033" width="15.42578125" style="91" customWidth="1"/>
    <col min="12034" max="12034" width="15" style="91" customWidth="1"/>
    <col min="12035" max="12035" width="10.140625" style="91" customWidth="1"/>
    <col min="12036" max="12036" width="10.85546875" style="91" customWidth="1"/>
    <col min="12037" max="12037" width="15.42578125" style="91" customWidth="1"/>
    <col min="12038" max="12038" width="15" style="91" customWidth="1"/>
    <col min="12039" max="12039" width="10.140625" style="91" customWidth="1"/>
    <col min="12040" max="12040" width="10.85546875" style="91" customWidth="1"/>
    <col min="12041" max="12041" width="15.42578125" style="91" customWidth="1"/>
    <col min="12042" max="12042" width="15" style="91" customWidth="1"/>
    <col min="12043" max="12043" width="10.140625" style="91" customWidth="1"/>
    <col min="12044" max="12284" width="9.140625" style="91"/>
    <col min="12285" max="12285" width="3.140625" style="91" customWidth="1"/>
    <col min="12286" max="12286" width="3.42578125" style="91" customWidth="1"/>
    <col min="12287" max="12287" width="23" style="91" customWidth="1"/>
    <col min="12288" max="12288" width="10.85546875" style="91" customWidth="1"/>
    <col min="12289" max="12289" width="15.42578125" style="91" customWidth="1"/>
    <col min="12290" max="12290" width="15" style="91" customWidth="1"/>
    <col min="12291" max="12291" width="10.140625" style="91" customWidth="1"/>
    <col min="12292" max="12292" width="10.85546875" style="91" customWidth="1"/>
    <col min="12293" max="12293" width="15.42578125" style="91" customWidth="1"/>
    <col min="12294" max="12294" width="15" style="91" customWidth="1"/>
    <col min="12295" max="12295" width="10.140625" style="91" customWidth="1"/>
    <col min="12296" max="12296" width="10.85546875" style="91" customWidth="1"/>
    <col min="12297" max="12297" width="15.42578125" style="91" customWidth="1"/>
    <col min="12298" max="12298" width="15" style="91" customWidth="1"/>
    <col min="12299" max="12299" width="10.140625" style="91" customWidth="1"/>
    <col min="12300" max="12540" width="9.140625" style="91"/>
    <col min="12541" max="12541" width="3.140625" style="91" customWidth="1"/>
    <col min="12542" max="12542" width="3.42578125" style="91" customWidth="1"/>
    <col min="12543" max="12543" width="23" style="91" customWidth="1"/>
    <col min="12544" max="12544" width="10.85546875" style="91" customWidth="1"/>
    <col min="12545" max="12545" width="15.42578125" style="91" customWidth="1"/>
    <col min="12546" max="12546" width="15" style="91" customWidth="1"/>
    <col min="12547" max="12547" width="10.140625" style="91" customWidth="1"/>
    <col min="12548" max="12548" width="10.85546875" style="91" customWidth="1"/>
    <col min="12549" max="12549" width="15.42578125" style="91" customWidth="1"/>
    <col min="12550" max="12550" width="15" style="91" customWidth="1"/>
    <col min="12551" max="12551" width="10.140625" style="91" customWidth="1"/>
    <col min="12552" max="12552" width="10.85546875" style="91" customWidth="1"/>
    <col min="12553" max="12553" width="15.42578125" style="91" customWidth="1"/>
    <col min="12554" max="12554" width="15" style="91" customWidth="1"/>
    <col min="12555" max="12555" width="10.140625" style="91" customWidth="1"/>
    <col min="12556" max="12796" width="9.140625" style="91"/>
    <col min="12797" max="12797" width="3.140625" style="91" customWidth="1"/>
    <col min="12798" max="12798" width="3.42578125" style="91" customWidth="1"/>
    <col min="12799" max="12799" width="23" style="91" customWidth="1"/>
    <col min="12800" max="12800" width="10.85546875" style="91" customWidth="1"/>
    <col min="12801" max="12801" width="15.42578125" style="91" customWidth="1"/>
    <col min="12802" max="12802" width="15" style="91" customWidth="1"/>
    <col min="12803" max="12803" width="10.140625" style="91" customWidth="1"/>
    <col min="12804" max="12804" width="10.85546875" style="91" customWidth="1"/>
    <col min="12805" max="12805" width="15.42578125" style="91" customWidth="1"/>
    <col min="12806" max="12806" width="15" style="91" customWidth="1"/>
    <col min="12807" max="12807" width="10.140625" style="91" customWidth="1"/>
    <col min="12808" max="12808" width="10.85546875" style="91" customWidth="1"/>
    <col min="12809" max="12809" width="15.42578125" style="91" customWidth="1"/>
    <col min="12810" max="12810" width="15" style="91" customWidth="1"/>
    <col min="12811" max="12811" width="10.140625" style="91" customWidth="1"/>
    <col min="12812" max="13052" width="9.140625" style="91"/>
    <col min="13053" max="13053" width="3.140625" style="91" customWidth="1"/>
    <col min="13054" max="13054" width="3.42578125" style="91" customWidth="1"/>
    <col min="13055" max="13055" width="23" style="91" customWidth="1"/>
    <col min="13056" max="13056" width="10.85546875" style="91" customWidth="1"/>
    <col min="13057" max="13057" width="15.42578125" style="91" customWidth="1"/>
    <col min="13058" max="13058" width="15" style="91" customWidth="1"/>
    <col min="13059" max="13059" width="10.140625" style="91" customWidth="1"/>
    <col min="13060" max="13060" width="10.85546875" style="91" customWidth="1"/>
    <col min="13061" max="13061" width="15.42578125" style="91" customWidth="1"/>
    <col min="13062" max="13062" width="15" style="91" customWidth="1"/>
    <col min="13063" max="13063" width="10.140625" style="91" customWidth="1"/>
    <col min="13064" max="13064" width="10.85546875" style="91" customWidth="1"/>
    <col min="13065" max="13065" width="15.42578125" style="91" customWidth="1"/>
    <col min="13066" max="13066" width="15" style="91" customWidth="1"/>
    <col min="13067" max="13067" width="10.140625" style="91" customWidth="1"/>
    <col min="13068" max="13308" width="9.140625" style="91"/>
    <col min="13309" max="13309" width="3.140625" style="91" customWidth="1"/>
    <col min="13310" max="13310" width="3.42578125" style="91" customWidth="1"/>
    <col min="13311" max="13311" width="23" style="91" customWidth="1"/>
    <col min="13312" max="13312" width="10.85546875" style="91" customWidth="1"/>
    <col min="13313" max="13313" width="15.42578125" style="91" customWidth="1"/>
    <col min="13314" max="13314" width="15" style="91" customWidth="1"/>
    <col min="13315" max="13315" width="10.140625" style="91" customWidth="1"/>
    <col min="13316" max="13316" width="10.85546875" style="91" customWidth="1"/>
    <col min="13317" max="13317" width="15.42578125" style="91" customWidth="1"/>
    <col min="13318" max="13318" width="15" style="91" customWidth="1"/>
    <col min="13319" max="13319" width="10.140625" style="91" customWidth="1"/>
    <col min="13320" max="13320" width="10.85546875" style="91" customWidth="1"/>
    <col min="13321" max="13321" width="15.42578125" style="91" customWidth="1"/>
    <col min="13322" max="13322" width="15" style="91" customWidth="1"/>
    <col min="13323" max="13323" width="10.140625" style="91" customWidth="1"/>
    <col min="13324" max="13564" width="9.140625" style="91"/>
    <col min="13565" max="13565" width="3.140625" style="91" customWidth="1"/>
    <col min="13566" max="13566" width="3.42578125" style="91" customWidth="1"/>
    <col min="13567" max="13567" width="23" style="91" customWidth="1"/>
    <col min="13568" max="13568" width="10.85546875" style="91" customWidth="1"/>
    <col min="13569" max="13569" width="15.42578125" style="91" customWidth="1"/>
    <col min="13570" max="13570" width="15" style="91" customWidth="1"/>
    <col min="13571" max="13571" width="10.140625" style="91" customWidth="1"/>
    <col min="13572" max="13572" width="10.85546875" style="91" customWidth="1"/>
    <col min="13573" max="13573" width="15.42578125" style="91" customWidth="1"/>
    <col min="13574" max="13574" width="15" style="91" customWidth="1"/>
    <col min="13575" max="13575" width="10.140625" style="91" customWidth="1"/>
    <col min="13576" max="13576" width="10.85546875" style="91" customWidth="1"/>
    <col min="13577" max="13577" width="15.42578125" style="91" customWidth="1"/>
    <col min="13578" max="13578" width="15" style="91" customWidth="1"/>
    <col min="13579" max="13579" width="10.140625" style="91" customWidth="1"/>
    <col min="13580" max="13820" width="9.140625" style="91"/>
    <col min="13821" max="13821" width="3.140625" style="91" customWidth="1"/>
    <col min="13822" max="13822" width="3.42578125" style="91" customWidth="1"/>
    <col min="13823" max="13823" width="23" style="91" customWidth="1"/>
    <col min="13824" max="13824" width="10.85546875" style="91" customWidth="1"/>
    <col min="13825" max="13825" width="15.42578125" style="91" customWidth="1"/>
    <col min="13826" max="13826" width="15" style="91" customWidth="1"/>
    <col min="13827" max="13827" width="10.140625" style="91" customWidth="1"/>
    <col min="13828" max="13828" width="10.85546875" style="91" customWidth="1"/>
    <col min="13829" max="13829" width="15.42578125" style="91" customWidth="1"/>
    <col min="13830" max="13830" width="15" style="91" customWidth="1"/>
    <col min="13831" max="13831" width="10.140625" style="91" customWidth="1"/>
    <col min="13832" max="13832" width="10.85546875" style="91" customWidth="1"/>
    <col min="13833" max="13833" width="15.42578125" style="91" customWidth="1"/>
    <col min="13834" max="13834" width="15" style="91" customWidth="1"/>
    <col min="13835" max="13835" width="10.140625" style="91" customWidth="1"/>
    <col min="13836" max="14076" width="9.140625" style="91"/>
    <col min="14077" max="14077" width="3.140625" style="91" customWidth="1"/>
    <col min="14078" max="14078" width="3.42578125" style="91" customWidth="1"/>
    <col min="14079" max="14079" width="23" style="91" customWidth="1"/>
    <col min="14080" max="14080" width="10.85546875" style="91" customWidth="1"/>
    <col min="14081" max="14081" width="15.42578125" style="91" customWidth="1"/>
    <col min="14082" max="14082" width="15" style="91" customWidth="1"/>
    <col min="14083" max="14083" width="10.140625" style="91" customWidth="1"/>
    <col min="14084" max="14084" width="10.85546875" style="91" customWidth="1"/>
    <col min="14085" max="14085" width="15.42578125" style="91" customWidth="1"/>
    <col min="14086" max="14086" width="15" style="91" customWidth="1"/>
    <col min="14087" max="14087" width="10.140625" style="91" customWidth="1"/>
    <col min="14088" max="14088" width="10.85546875" style="91" customWidth="1"/>
    <col min="14089" max="14089" width="15.42578125" style="91" customWidth="1"/>
    <col min="14090" max="14090" width="15" style="91" customWidth="1"/>
    <col min="14091" max="14091" width="10.140625" style="91" customWidth="1"/>
    <col min="14092" max="14332" width="9.140625" style="91"/>
    <col min="14333" max="14333" width="3.140625" style="91" customWidth="1"/>
    <col min="14334" max="14334" width="3.42578125" style="91" customWidth="1"/>
    <col min="14335" max="14335" width="23" style="91" customWidth="1"/>
    <col min="14336" max="14336" width="10.85546875" style="91" customWidth="1"/>
    <col min="14337" max="14337" width="15.42578125" style="91" customWidth="1"/>
    <col min="14338" max="14338" width="15" style="91" customWidth="1"/>
    <col min="14339" max="14339" width="10.140625" style="91" customWidth="1"/>
    <col min="14340" max="14340" width="10.85546875" style="91" customWidth="1"/>
    <col min="14341" max="14341" width="15.42578125" style="91" customWidth="1"/>
    <col min="14342" max="14342" width="15" style="91" customWidth="1"/>
    <col min="14343" max="14343" width="10.140625" style="91" customWidth="1"/>
    <col min="14344" max="14344" width="10.85546875" style="91" customWidth="1"/>
    <col min="14345" max="14345" width="15.42578125" style="91" customWidth="1"/>
    <col min="14346" max="14346" width="15" style="91" customWidth="1"/>
    <col min="14347" max="14347" width="10.140625" style="91" customWidth="1"/>
    <col min="14348" max="14588" width="9.140625" style="91"/>
    <col min="14589" max="14589" width="3.140625" style="91" customWidth="1"/>
    <col min="14590" max="14590" width="3.42578125" style="91" customWidth="1"/>
    <col min="14591" max="14591" width="23" style="91" customWidth="1"/>
    <col min="14592" max="14592" width="10.85546875" style="91" customWidth="1"/>
    <col min="14593" max="14593" width="15.42578125" style="91" customWidth="1"/>
    <col min="14594" max="14594" width="15" style="91" customWidth="1"/>
    <col min="14595" max="14595" width="10.140625" style="91" customWidth="1"/>
    <col min="14596" max="14596" width="10.85546875" style="91" customWidth="1"/>
    <col min="14597" max="14597" width="15.42578125" style="91" customWidth="1"/>
    <col min="14598" max="14598" width="15" style="91" customWidth="1"/>
    <col min="14599" max="14599" width="10.140625" style="91" customWidth="1"/>
    <col min="14600" max="14600" width="10.85546875" style="91" customWidth="1"/>
    <col min="14601" max="14601" width="15.42578125" style="91" customWidth="1"/>
    <col min="14602" max="14602" width="15" style="91" customWidth="1"/>
    <col min="14603" max="14603" width="10.140625" style="91" customWidth="1"/>
    <col min="14604" max="14844" width="9.140625" style="91"/>
    <col min="14845" max="14845" width="3.140625" style="91" customWidth="1"/>
    <col min="14846" max="14846" width="3.42578125" style="91" customWidth="1"/>
    <col min="14847" max="14847" width="23" style="91" customWidth="1"/>
    <col min="14848" max="14848" width="10.85546875" style="91" customWidth="1"/>
    <col min="14849" max="14849" width="15.42578125" style="91" customWidth="1"/>
    <col min="14850" max="14850" width="15" style="91" customWidth="1"/>
    <col min="14851" max="14851" width="10.140625" style="91" customWidth="1"/>
    <col min="14852" max="14852" width="10.85546875" style="91" customWidth="1"/>
    <col min="14853" max="14853" width="15.42578125" style="91" customWidth="1"/>
    <col min="14854" max="14854" width="15" style="91" customWidth="1"/>
    <col min="14855" max="14855" width="10.140625" style="91" customWidth="1"/>
    <col min="14856" max="14856" width="10.85546875" style="91" customWidth="1"/>
    <col min="14857" max="14857" width="15.42578125" style="91" customWidth="1"/>
    <col min="14858" max="14858" width="15" style="91" customWidth="1"/>
    <col min="14859" max="14859" width="10.140625" style="91" customWidth="1"/>
    <col min="14860" max="15100" width="9.140625" style="91"/>
    <col min="15101" max="15101" width="3.140625" style="91" customWidth="1"/>
    <col min="15102" max="15102" width="3.42578125" style="91" customWidth="1"/>
    <col min="15103" max="15103" width="23" style="91" customWidth="1"/>
    <col min="15104" max="15104" width="10.85546875" style="91" customWidth="1"/>
    <col min="15105" max="15105" width="15.42578125" style="91" customWidth="1"/>
    <col min="15106" max="15106" width="15" style="91" customWidth="1"/>
    <col min="15107" max="15107" width="10.140625" style="91" customWidth="1"/>
    <col min="15108" max="15108" width="10.85546875" style="91" customWidth="1"/>
    <col min="15109" max="15109" width="15.42578125" style="91" customWidth="1"/>
    <col min="15110" max="15110" width="15" style="91" customWidth="1"/>
    <col min="15111" max="15111" width="10.140625" style="91" customWidth="1"/>
    <col min="15112" max="15112" width="10.85546875" style="91" customWidth="1"/>
    <col min="15113" max="15113" width="15.42578125" style="91" customWidth="1"/>
    <col min="15114" max="15114" width="15" style="91" customWidth="1"/>
    <col min="15115" max="15115" width="10.140625" style="91" customWidth="1"/>
    <col min="15116" max="15356" width="9.140625" style="91"/>
    <col min="15357" max="15357" width="3.140625" style="91" customWidth="1"/>
    <col min="15358" max="15358" width="3.42578125" style="91" customWidth="1"/>
    <col min="15359" max="15359" width="23" style="91" customWidth="1"/>
    <col min="15360" max="15360" width="10.85546875" style="91" customWidth="1"/>
    <col min="15361" max="15361" width="15.42578125" style="91" customWidth="1"/>
    <col min="15362" max="15362" width="15" style="91" customWidth="1"/>
    <col min="15363" max="15363" width="10.140625" style="91" customWidth="1"/>
    <col min="15364" max="15364" width="10.85546875" style="91" customWidth="1"/>
    <col min="15365" max="15365" width="15.42578125" style="91" customWidth="1"/>
    <col min="15366" max="15366" width="15" style="91" customWidth="1"/>
    <col min="15367" max="15367" width="10.140625" style="91" customWidth="1"/>
    <col min="15368" max="15368" width="10.85546875" style="91" customWidth="1"/>
    <col min="15369" max="15369" width="15.42578125" style="91" customWidth="1"/>
    <col min="15370" max="15370" width="15" style="91" customWidth="1"/>
    <col min="15371" max="15371" width="10.140625" style="91" customWidth="1"/>
    <col min="15372" max="15612" width="9.140625" style="91"/>
    <col min="15613" max="15613" width="3.140625" style="91" customWidth="1"/>
    <col min="15614" max="15614" width="3.42578125" style="91" customWidth="1"/>
    <col min="15615" max="15615" width="23" style="91" customWidth="1"/>
    <col min="15616" max="15616" width="10.85546875" style="91" customWidth="1"/>
    <col min="15617" max="15617" width="15.42578125" style="91" customWidth="1"/>
    <col min="15618" max="15618" width="15" style="91" customWidth="1"/>
    <col min="15619" max="15619" width="10.140625" style="91" customWidth="1"/>
    <col min="15620" max="15620" width="10.85546875" style="91" customWidth="1"/>
    <col min="15621" max="15621" width="15.42578125" style="91" customWidth="1"/>
    <col min="15622" max="15622" width="15" style="91" customWidth="1"/>
    <col min="15623" max="15623" width="10.140625" style="91" customWidth="1"/>
    <col min="15624" max="15624" width="10.85546875" style="91" customWidth="1"/>
    <col min="15625" max="15625" width="15.42578125" style="91" customWidth="1"/>
    <col min="15626" max="15626" width="15" style="91" customWidth="1"/>
    <col min="15627" max="15627" width="10.140625" style="91" customWidth="1"/>
    <col min="15628" max="15868" width="9.140625" style="91"/>
    <col min="15869" max="15869" width="3.140625" style="91" customWidth="1"/>
    <col min="15870" max="15870" width="3.42578125" style="91" customWidth="1"/>
    <col min="15871" max="15871" width="23" style="91" customWidth="1"/>
    <col min="15872" max="15872" width="10.85546875" style="91" customWidth="1"/>
    <col min="15873" max="15873" width="15.42578125" style="91" customWidth="1"/>
    <col min="15874" max="15874" width="15" style="91" customWidth="1"/>
    <col min="15875" max="15875" width="10.140625" style="91" customWidth="1"/>
    <col min="15876" max="15876" width="10.85546875" style="91" customWidth="1"/>
    <col min="15877" max="15877" width="15.42578125" style="91" customWidth="1"/>
    <col min="15878" max="15878" width="15" style="91" customWidth="1"/>
    <col min="15879" max="15879" width="10.140625" style="91" customWidth="1"/>
    <col min="15880" max="15880" width="10.85546875" style="91" customWidth="1"/>
    <col min="15881" max="15881" width="15.42578125" style="91" customWidth="1"/>
    <col min="15882" max="15882" width="15" style="91" customWidth="1"/>
    <col min="15883" max="15883" width="10.140625" style="91" customWidth="1"/>
    <col min="15884" max="16124" width="9.140625" style="91"/>
    <col min="16125" max="16125" width="3.140625" style="91" customWidth="1"/>
    <col min="16126" max="16126" width="3.42578125" style="91" customWidth="1"/>
    <col min="16127" max="16127" width="23" style="91" customWidth="1"/>
    <col min="16128" max="16128" width="10.85546875" style="91" customWidth="1"/>
    <col min="16129" max="16129" width="15.42578125" style="91" customWidth="1"/>
    <col min="16130" max="16130" width="15" style="91" customWidth="1"/>
    <col min="16131" max="16131" width="10.140625" style="91" customWidth="1"/>
    <col min="16132" max="16132" width="10.85546875" style="91" customWidth="1"/>
    <col min="16133" max="16133" width="15.42578125" style="91" customWidth="1"/>
    <col min="16134" max="16134" width="15" style="91" customWidth="1"/>
    <col min="16135" max="16135" width="10.140625" style="91" customWidth="1"/>
    <col min="16136" max="16136" width="10.85546875" style="91" customWidth="1"/>
    <col min="16137" max="16137" width="15.42578125" style="91" customWidth="1"/>
    <col min="16138" max="16138" width="15" style="91" customWidth="1"/>
    <col min="16139" max="16139" width="10.140625" style="91" customWidth="1"/>
    <col min="16140" max="16384" width="9.140625" style="91"/>
  </cols>
  <sheetData>
    <row r="3" spans="2:11" ht="12.75" thickBot="1">
      <c r="D3" s="93"/>
      <c r="E3" s="93"/>
      <c r="F3" s="93"/>
      <c r="G3" s="93"/>
      <c r="H3" s="93"/>
      <c r="I3" s="93"/>
      <c r="J3" s="93"/>
      <c r="K3" s="93"/>
    </row>
    <row r="4" spans="2:11" ht="18">
      <c r="B4" s="94"/>
      <c r="C4" s="95"/>
      <c r="D4" s="96">
        <v>2020</v>
      </c>
      <c r="E4" s="97"/>
      <c r="F4" s="97"/>
      <c r="G4" s="98"/>
      <c r="H4" s="96" t="s">
        <v>33</v>
      </c>
      <c r="I4" s="97"/>
      <c r="J4" s="97"/>
      <c r="K4" s="98"/>
    </row>
    <row r="5" spans="2:11" s="99" customFormat="1" ht="63.75">
      <c r="B5" s="50" t="s">
        <v>0</v>
      </c>
      <c r="C5" s="100" t="s">
        <v>100</v>
      </c>
      <c r="D5" s="101" t="s">
        <v>35</v>
      </c>
      <c r="E5" s="102" t="s">
        <v>4</v>
      </c>
      <c r="F5" s="102" t="s">
        <v>36</v>
      </c>
      <c r="G5" s="103" t="s">
        <v>37</v>
      </c>
      <c r="H5" s="101" t="s">
        <v>35</v>
      </c>
      <c r="I5" s="102" t="s">
        <v>4</v>
      </c>
      <c r="J5" s="102" t="s">
        <v>36</v>
      </c>
      <c r="K5" s="103" t="s">
        <v>37</v>
      </c>
    </row>
    <row r="6" spans="2:11" s="99" customFormat="1" ht="18">
      <c r="B6" s="50"/>
      <c r="C6" s="104" t="s">
        <v>8</v>
      </c>
      <c r="D6" s="105">
        <f>D7+D28+D35+D43+D50+D56+D61+D67+D72+D75+D78</f>
        <v>51</v>
      </c>
      <c r="E6" s="51"/>
      <c r="F6" s="51">
        <f>F7+F28+F35+F43+F50+F56+F61+F67+F72+F75+F78</f>
        <v>47050</v>
      </c>
      <c r="G6" s="106">
        <f>G7+G28+G35+G43+G50+G56+G61+G67+G72+G75+G78</f>
        <v>564600</v>
      </c>
      <c r="H6" s="105">
        <f>H7+H28+H35+H43+H50+H56+H61+H67+H72+H75+H78</f>
        <v>51</v>
      </c>
      <c r="I6" s="51"/>
      <c r="J6" s="51">
        <f>J7+J28+J35+J43+J50+J56+J61+J67+J72+J75+J78</f>
        <v>51900</v>
      </c>
      <c r="K6" s="106">
        <f>K7+K28+K35+K43+K50+K56+K61+K67+K72+K75+K78</f>
        <v>622800</v>
      </c>
    </row>
    <row r="7" spans="2:11" s="99" customFormat="1" ht="30">
      <c r="B7" s="53" t="s">
        <v>28</v>
      </c>
      <c r="C7" s="107" t="s">
        <v>101</v>
      </c>
      <c r="D7" s="108">
        <f>SUM(D8:D27)</f>
        <v>14</v>
      </c>
      <c r="E7" s="53"/>
      <c r="F7" s="53">
        <f>SUM(F8:F27)</f>
        <v>14200</v>
      </c>
      <c r="G7" s="109">
        <f>SUM(G8:G27)</f>
        <v>170400</v>
      </c>
      <c r="H7" s="108">
        <f>SUM(H8:H27)</f>
        <v>14</v>
      </c>
      <c r="I7" s="53"/>
      <c r="J7" s="53">
        <f>SUM(J8:J27)</f>
        <v>14200</v>
      </c>
      <c r="K7" s="109">
        <f>SUM(K8:K27)</f>
        <v>170400</v>
      </c>
    </row>
    <row r="8" spans="2:11" s="110" customFormat="1" ht="15">
      <c r="B8" s="76"/>
      <c r="C8" s="111" t="s">
        <v>102</v>
      </c>
      <c r="D8" s="112">
        <v>1</v>
      </c>
      <c r="E8" s="77">
        <v>1200</v>
      </c>
      <c r="F8" s="77">
        <f>D8*E8</f>
        <v>1200</v>
      </c>
      <c r="G8" s="113">
        <f>F8*12</f>
        <v>14400</v>
      </c>
      <c r="H8" s="112">
        <v>1</v>
      </c>
      <c r="I8" s="77">
        <v>1200</v>
      </c>
      <c r="J8" s="77">
        <f>H8*I8</f>
        <v>1200</v>
      </c>
      <c r="K8" s="113">
        <f>J8*12</f>
        <v>14400</v>
      </c>
    </row>
    <row r="9" spans="2:11" s="110" customFormat="1" ht="45">
      <c r="B9" s="76"/>
      <c r="C9" s="114" t="s">
        <v>103</v>
      </c>
      <c r="D9" s="112">
        <v>1</v>
      </c>
      <c r="E9" s="77">
        <v>1000</v>
      </c>
      <c r="F9" s="77">
        <f t="shared" ref="F9:F27" si="0">D9*E9</f>
        <v>1000</v>
      </c>
      <c r="G9" s="113">
        <f t="shared" ref="G9:G27" si="1">F9*12</f>
        <v>12000</v>
      </c>
      <c r="H9" s="112">
        <v>1</v>
      </c>
      <c r="I9" s="77">
        <v>1000</v>
      </c>
      <c r="J9" s="77">
        <f>H9*I9</f>
        <v>1000</v>
      </c>
      <c r="K9" s="113">
        <f>J9*12</f>
        <v>12000</v>
      </c>
    </row>
    <row r="10" spans="2:11" s="110" customFormat="1" ht="45">
      <c r="B10" s="76"/>
      <c r="C10" s="114" t="s">
        <v>103</v>
      </c>
      <c r="D10" s="112">
        <v>1</v>
      </c>
      <c r="E10" s="77">
        <v>1000</v>
      </c>
      <c r="F10" s="77">
        <f t="shared" si="0"/>
        <v>1000</v>
      </c>
      <c r="G10" s="113">
        <f t="shared" si="1"/>
        <v>12000</v>
      </c>
      <c r="H10" s="112">
        <v>1</v>
      </c>
      <c r="I10" s="77">
        <v>1000</v>
      </c>
      <c r="J10" s="77">
        <f>H10*I10</f>
        <v>1000</v>
      </c>
      <c r="K10" s="113">
        <f>J10*12</f>
        <v>12000</v>
      </c>
    </row>
    <row r="11" spans="2:11" s="110" customFormat="1" ht="45">
      <c r="B11" s="76"/>
      <c r="C11" s="114" t="s">
        <v>103</v>
      </c>
      <c r="D11" s="112">
        <v>1</v>
      </c>
      <c r="E11" s="77">
        <v>1000</v>
      </c>
      <c r="F11" s="77">
        <f t="shared" si="0"/>
        <v>1000</v>
      </c>
      <c r="G11" s="113">
        <f t="shared" si="1"/>
        <v>12000</v>
      </c>
      <c r="H11" s="112">
        <v>1</v>
      </c>
      <c r="I11" s="77">
        <v>1000</v>
      </c>
      <c r="J11" s="77">
        <f>H11*I11</f>
        <v>1000</v>
      </c>
      <c r="K11" s="113">
        <f>J11*12</f>
        <v>12000</v>
      </c>
    </row>
    <row r="12" spans="2:11" s="110" customFormat="1" ht="30">
      <c r="B12" s="76"/>
      <c r="C12" s="114" t="s">
        <v>104</v>
      </c>
      <c r="D12" s="112"/>
      <c r="E12" s="77"/>
      <c r="F12" s="77"/>
      <c r="G12" s="113"/>
      <c r="H12" s="112"/>
      <c r="I12" s="77"/>
      <c r="J12" s="77"/>
      <c r="K12" s="113"/>
    </row>
    <row r="13" spans="2:11" s="110" customFormat="1" ht="39" customHeight="1">
      <c r="B13" s="76"/>
      <c r="C13" s="115" t="s">
        <v>105</v>
      </c>
      <c r="D13" s="116"/>
      <c r="E13" s="117"/>
      <c r="F13" s="117"/>
      <c r="G13" s="118"/>
      <c r="H13" s="116"/>
      <c r="I13" s="117"/>
      <c r="J13" s="117"/>
      <c r="K13" s="118"/>
    </row>
    <row r="14" spans="2:11" s="110" customFormat="1" ht="45">
      <c r="B14" s="76"/>
      <c r="C14" s="114" t="s">
        <v>106</v>
      </c>
      <c r="D14" s="112">
        <v>1</v>
      </c>
      <c r="E14" s="77">
        <v>1000</v>
      </c>
      <c r="F14" s="77">
        <f t="shared" si="0"/>
        <v>1000</v>
      </c>
      <c r="G14" s="113">
        <f t="shared" si="1"/>
        <v>12000</v>
      </c>
      <c r="H14" s="112">
        <v>1</v>
      </c>
      <c r="I14" s="77">
        <v>1000</v>
      </c>
      <c r="J14" s="77">
        <f>H14*I14</f>
        <v>1000</v>
      </c>
      <c r="K14" s="113">
        <f>J14*12</f>
        <v>12000</v>
      </c>
    </row>
    <row r="15" spans="2:11" s="110" customFormat="1" ht="27" customHeight="1">
      <c r="B15" s="76"/>
      <c r="C15" s="114" t="s">
        <v>107</v>
      </c>
      <c r="D15" s="112">
        <v>1</v>
      </c>
      <c r="E15" s="77">
        <v>1000</v>
      </c>
      <c r="F15" s="77">
        <f t="shared" si="0"/>
        <v>1000</v>
      </c>
      <c r="G15" s="113">
        <f t="shared" si="1"/>
        <v>12000</v>
      </c>
      <c r="H15" s="112">
        <v>1</v>
      </c>
      <c r="I15" s="77">
        <v>1000</v>
      </c>
      <c r="J15" s="77">
        <f>H15*I15</f>
        <v>1000</v>
      </c>
      <c r="K15" s="113">
        <f>J15*12</f>
        <v>12000</v>
      </c>
    </row>
    <row r="16" spans="2:11" s="110" customFormat="1" ht="30">
      <c r="B16" s="76"/>
      <c r="C16" s="115" t="s">
        <v>108</v>
      </c>
      <c r="D16" s="116"/>
      <c r="E16" s="117"/>
      <c r="F16" s="117"/>
      <c r="G16" s="118"/>
      <c r="H16" s="116"/>
      <c r="I16" s="117"/>
      <c r="J16" s="117"/>
      <c r="K16" s="118"/>
    </row>
    <row r="17" spans="2:12" s="110" customFormat="1" ht="45">
      <c r="B17" s="76"/>
      <c r="C17" s="114" t="s">
        <v>106</v>
      </c>
      <c r="D17" s="112">
        <v>1</v>
      </c>
      <c r="E17" s="77">
        <v>1000</v>
      </c>
      <c r="F17" s="77">
        <f t="shared" si="0"/>
        <v>1000</v>
      </c>
      <c r="G17" s="113">
        <f t="shared" si="1"/>
        <v>12000</v>
      </c>
      <c r="H17" s="112">
        <v>1</v>
      </c>
      <c r="I17" s="77">
        <v>1000</v>
      </c>
      <c r="J17" s="77">
        <f>H17*I17</f>
        <v>1000</v>
      </c>
      <c r="K17" s="113">
        <f>J17*12</f>
        <v>12000</v>
      </c>
    </row>
    <row r="18" spans="2:12" s="110" customFormat="1" ht="30">
      <c r="B18" s="76"/>
      <c r="C18" s="114" t="s">
        <v>107</v>
      </c>
      <c r="D18" s="112">
        <v>1</v>
      </c>
      <c r="E18" s="77">
        <v>1000</v>
      </c>
      <c r="F18" s="77">
        <f t="shared" si="0"/>
        <v>1000</v>
      </c>
      <c r="G18" s="113">
        <f t="shared" si="1"/>
        <v>12000</v>
      </c>
      <c r="H18" s="112">
        <v>1</v>
      </c>
      <c r="I18" s="77">
        <v>1000</v>
      </c>
      <c r="J18" s="77">
        <f>H18*I18</f>
        <v>1000</v>
      </c>
      <c r="K18" s="113">
        <f>J18*12</f>
        <v>12000</v>
      </c>
    </row>
    <row r="19" spans="2:12" s="110" customFormat="1" ht="36.75" customHeight="1">
      <c r="B19" s="76"/>
      <c r="C19" s="115" t="s">
        <v>109</v>
      </c>
      <c r="D19" s="119"/>
      <c r="E19" s="117"/>
      <c r="F19" s="117"/>
      <c r="G19" s="118"/>
      <c r="H19" s="119"/>
      <c r="I19" s="117"/>
      <c r="J19" s="117"/>
      <c r="K19" s="118"/>
    </row>
    <row r="20" spans="2:12" s="110" customFormat="1" ht="45">
      <c r="B20" s="76"/>
      <c r="C20" s="114" t="s">
        <v>106</v>
      </c>
      <c r="D20" s="112">
        <v>1</v>
      </c>
      <c r="E20" s="77">
        <v>1000</v>
      </c>
      <c r="F20" s="77">
        <f t="shared" si="0"/>
        <v>1000</v>
      </c>
      <c r="G20" s="113">
        <f t="shared" si="1"/>
        <v>12000</v>
      </c>
      <c r="H20" s="112">
        <v>1</v>
      </c>
      <c r="I20" s="77">
        <v>1000</v>
      </c>
      <c r="J20" s="77">
        <f>H20*I20</f>
        <v>1000</v>
      </c>
      <c r="K20" s="113">
        <f>J20*12</f>
        <v>12000</v>
      </c>
    </row>
    <row r="21" spans="2:12" s="110" customFormat="1" ht="30">
      <c r="B21" s="76"/>
      <c r="C21" s="114" t="s">
        <v>107</v>
      </c>
      <c r="D21" s="112">
        <v>1</v>
      </c>
      <c r="E21" s="77">
        <v>1000</v>
      </c>
      <c r="F21" s="77">
        <f t="shared" si="0"/>
        <v>1000</v>
      </c>
      <c r="G21" s="113">
        <f t="shared" si="1"/>
        <v>12000</v>
      </c>
      <c r="H21" s="112">
        <v>1</v>
      </c>
      <c r="I21" s="77">
        <v>1000</v>
      </c>
      <c r="J21" s="77">
        <f>H21*I21</f>
        <v>1000</v>
      </c>
      <c r="K21" s="113">
        <f>J21*12</f>
        <v>12000</v>
      </c>
    </row>
    <row r="22" spans="2:12" s="110" customFormat="1" ht="30">
      <c r="B22" s="76"/>
      <c r="C22" s="115" t="s">
        <v>110</v>
      </c>
      <c r="D22" s="119"/>
      <c r="E22" s="117"/>
      <c r="F22" s="117"/>
      <c r="G22" s="118"/>
      <c r="H22" s="119"/>
      <c r="I22" s="117"/>
      <c r="J22" s="117"/>
      <c r="K22" s="118"/>
    </row>
    <row r="23" spans="2:12" s="110" customFormat="1" ht="45">
      <c r="B23" s="76"/>
      <c r="C23" s="114" t="s">
        <v>106</v>
      </c>
      <c r="D23" s="112">
        <v>1</v>
      </c>
      <c r="E23" s="77">
        <v>1000</v>
      </c>
      <c r="F23" s="77">
        <f t="shared" si="0"/>
        <v>1000</v>
      </c>
      <c r="G23" s="113">
        <f t="shared" si="1"/>
        <v>12000</v>
      </c>
      <c r="H23" s="112">
        <v>1</v>
      </c>
      <c r="I23" s="77">
        <v>1000</v>
      </c>
      <c r="J23" s="77">
        <f>H23*I23</f>
        <v>1000</v>
      </c>
      <c r="K23" s="113">
        <f>J23*12</f>
        <v>12000</v>
      </c>
    </row>
    <row r="24" spans="2:12" s="110" customFormat="1" ht="30">
      <c r="B24" s="76"/>
      <c r="C24" s="114" t="s">
        <v>107</v>
      </c>
      <c r="D24" s="112">
        <v>1</v>
      </c>
      <c r="E24" s="77">
        <v>1000</v>
      </c>
      <c r="F24" s="77">
        <f t="shared" si="0"/>
        <v>1000</v>
      </c>
      <c r="G24" s="113">
        <f t="shared" si="1"/>
        <v>12000</v>
      </c>
      <c r="H24" s="112">
        <v>1</v>
      </c>
      <c r="I24" s="77">
        <v>1000</v>
      </c>
      <c r="J24" s="77">
        <f>H24*I24</f>
        <v>1000</v>
      </c>
      <c r="K24" s="113">
        <f>J24*12</f>
        <v>12000</v>
      </c>
    </row>
    <row r="25" spans="2:12" s="110" customFormat="1" ht="30">
      <c r="B25" s="76"/>
      <c r="C25" s="115" t="s">
        <v>111</v>
      </c>
      <c r="D25" s="119"/>
      <c r="E25" s="117"/>
      <c r="F25" s="117"/>
      <c r="G25" s="118"/>
      <c r="H25" s="119"/>
      <c r="I25" s="117"/>
      <c r="J25" s="117"/>
      <c r="K25" s="118"/>
    </row>
    <row r="26" spans="2:12" s="110" customFormat="1" ht="45">
      <c r="B26" s="76"/>
      <c r="C26" s="114" t="s">
        <v>106</v>
      </c>
      <c r="D26" s="112">
        <v>1</v>
      </c>
      <c r="E26" s="77">
        <v>1000</v>
      </c>
      <c r="F26" s="77">
        <f t="shared" si="0"/>
        <v>1000</v>
      </c>
      <c r="G26" s="113">
        <f t="shared" si="1"/>
        <v>12000</v>
      </c>
      <c r="H26" s="112">
        <v>1</v>
      </c>
      <c r="I26" s="77">
        <v>1000</v>
      </c>
      <c r="J26" s="77">
        <f>H26*I26</f>
        <v>1000</v>
      </c>
      <c r="K26" s="113">
        <f>J26*12</f>
        <v>12000</v>
      </c>
    </row>
    <row r="27" spans="2:12" s="110" customFormat="1" ht="39.75" customHeight="1">
      <c r="B27" s="76"/>
      <c r="C27" s="114" t="s">
        <v>107</v>
      </c>
      <c r="D27" s="112">
        <v>1</v>
      </c>
      <c r="E27" s="77">
        <v>1000</v>
      </c>
      <c r="F27" s="77">
        <f t="shared" si="0"/>
        <v>1000</v>
      </c>
      <c r="G27" s="113">
        <f t="shared" si="1"/>
        <v>12000</v>
      </c>
      <c r="H27" s="112">
        <v>1</v>
      </c>
      <c r="I27" s="77">
        <v>1000</v>
      </c>
      <c r="J27" s="77">
        <f>H27*I27</f>
        <v>1000</v>
      </c>
      <c r="K27" s="113">
        <f>J27*12</f>
        <v>12000</v>
      </c>
    </row>
    <row r="28" spans="2:12" ht="30">
      <c r="B28" s="53" t="s">
        <v>29</v>
      </c>
      <c r="C28" s="107" t="s">
        <v>112</v>
      </c>
      <c r="D28" s="108">
        <f>SUM(D29:D33)</f>
        <v>5</v>
      </c>
      <c r="E28" s="53"/>
      <c r="F28" s="53">
        <f>SUM(F29:F33)</f>
        <v>5100</v>
      </c>
      <c r="G28" s="109">
        <f>SUM(G29:G33)</f>
        <v>61200</v>
      </c>
      <c r="H28" s="108">
        <f>SUM(H29:H33)</f>
        <v>5</v>
      </c>
      <c r="I28" s="53"/>
      <c r="J28" s="53">
        <f>SUM(J29:J33)</f>
        <v>5100</v>
      </c>
      <c r="K28" s="109">
        <f>SUM(K29:K33)</f>
        <v>61200</v>
      </c>
    </row>
    <row r="29" spans="2:12" ht="24.75" customHeight="1">
      <c r="B29" s="76"/>
      <c r="C29" s="114" t="s">
        <v>102</v>
      </c>
      <c r="D29" s="112">
        <v>1</v>
      </c>
      <c r="E29" s="77">
        <v>1100</v>
      </c>
      <c r="F29" s="77">
        <f>D29*E29</f>
        <v>1100</v>
      </c>
      <c r="G29" s="113">
        <f>F29*12</f>
        <v>13200</v>
      </c>
      <c r="H29" s="112">
        <v>1</v>
      </c>
      <c r="I29" s="77">
        <v>1100</v>
      </c>
      <c r="J29" s="77">
        <f>H29*I29</f>
        <v>1100</v>
      </c>
      <c r="K29" s="113">
        <f>J29*12</f>
        <v>13200</v>
      </c>
    </row>
    <row r="30" spans="2:12" ht="30">
      <c r="B30" s="76"/>
      <c r="C30" s="114" t="s">
        <v>113</v>
      </c>
      <c r="D30" s="112">
        <v>1</v>
      </c>
      <c r="E30" s="77">
        <v>1000</v>
      </c>
      <c r="F30" s="77">
        <f>D30*E30</f>
        <v>1000</v>
      </c>
      <c r="G30" s="113">
        <f>F30*12</f>
        <v>12000</v>
      </c>
      <c r="H30" s="112">
        <v>1</v>
      </c>
      <c r="I30" s="77">
        <v>1000</v>
      </c>
      <c r="J30" s="77">
        <f>H30*I30</f>
        <v>1000</v>
      </c>
      <c r="K30" s="113">
        <f>J30*12</f>
        <v>12000</v>
      </c>
    </row>
    <row r="31" spans="2:12" ht="29.25" customHeight="1">
      <c r="B31" s="76"/>
      <c r="C31" s="114" t="s">
        <v>113</v>
      </c>
      <c r="D31" s="112">
        <v>1</v>
      </c>
      <c r="E31" s="77">
        <v>1000</v>
      </c>
      <c r="F31" s="77">
        <f>D31*E31</f>
        <v>1000</v>
      </c>
      <c r="G31" s="113">
        <f>F31*12</f>
        <v>12000</v>
      </c>
      <c r="H31" s="112">
        <v>1</v>
      </c>
      <c r="I31" s="77">
        <v>1000</v>
      </c>
      <c r="J31" s="77">
        <f>H31*I31</f>
        <v>1000</v>
      </c>
      <c r="K31" s="113">
        <f>J31*12</f>
        <v>12000</v>
      </c>
      <c r="L31" s="91" t="s">
        <v>135</v>
      </c>
    </row>
    <row r="32" spans="2:12" ht="42.75" customHeight="1">
      <c r="B32" s="76"/>
      <c r="C32" s="114" t="s">
        <v>107</v>
      </c>
      <c r="D32" s="112">
        <v>1</v>
      </c>
      <c r="E32" s="77">
        <v>1000</v>
      </c>
      <c r="F32" s="77">
        <f>D32*E32</f>
        <v>1000</v>
      </c>
      <c r="G32" s="113">
        <f>F32*12</f>
        <v>12000</v>
      </c>
      <c r="H32" s="112">
        <v>1</v>
      </c>
      <c r="I32" s="77">
        <v>1000</v>
      </c>
      <c r="J32" s="77">
        <f>H32*I32</f>
        <v>1000</v>
      </c>
      <c r="K32" s="113">
        <f>J32*12</f>
        <v>12000</v>
      </c>
    </row>
    <row r="33" spans="2:12" ht="45">
      <c r="B33" s="76"/>
      <c r="C33" s="114" t="s">
        <v>114</v>
      </c>
      <c r="D33" s="112">
        <v>1</v>
      </c>
      <c r="E33" s="77">
        <v>1000</v>
      </c>
      <c r="F33" s="77">
        <f>D33*E33</f>
        <v>1000</v>
      </c>
      <c r="G33" s="113">
        <f>F33*12</f>
        <v>12000</v>
      </c>
      <c r="H33" s="112">
        <v>1</v>
      </c>
      <c r="I33" s="77">
        <v>1000</v>
      </c>
      <c r="J33" s="77">
        <f>H33*I33</f>
        <v>1000</v>
      </c>
      <c r="K33" s="113">
        <f>J33*12</f>
        <v>12000</v>
      </c>
    </row>
    <row r="34" spans="2:12" ht="30">
      <c r="B34" s="76"/>
      <c r="C34" s="114" t="s">
        <v>104</v>
      </c>
      <c r="D34" s="112"/>
      <c r="E34" s="77"/>
      <c r="F34" s="77"/>
      <c r="G34" s="113"/>
      <c r="H34" s="112"/>
      <c r="I34" s="77"/>
      <c r="J34" s="77"/>
      <c r="K34" s="113"/>
    </row>
    <row r="35" spans="2:12" ht="45">
      <c r="B35" s="53" t="s">
        <v>30</v>
      </c>
      <c r="C35" s="107" t="s">
        <v>115</v>
      </c>
      <c r="D35" s="108">
        <f>SUM(D36:D41)</f>
        <v>6</v>
      </c>
      <c r="E35" s="53"/>
      <c r="F35" s="53">
        <f>SUM(F36:F41)</f>
        <v>5200</v>
      </c>
      <c r="G35" s="109">
        <f>SUM(G36:G41)</f>
        <v>62400</v>
      </c>
      <c r="H35" s="108">
        <f>SUM(H36:H41)</f>
        <v>6</v>
      </c>
      <c r="I35" s="53"/>
      <c r="J35" s="53">
        <f>SUM(J36:J41)</f>
        <v>6100</v>
      </c>
      <c r="K35" s="109">
        <f>SUM(K36:K41)</f>
        <v>73200</v>
      </c>
    </row>
    <row r="36" spans="2:12" ht="26.25" customHeight="1">
      <c r="B36" s="76"/>
      <c r="C36" s="114" t="s">
        <v>102</v>
      </c>
      <c r="D36" s="112">
        <v>1</v>
      </c>
      <c r="E36" s="77">
        <v>1100</v>
      </c>
      <c r="F36" s="77">
        <f>D36*E36</f>
        <v>1100</v>
      </c>
      <c r="G36" s="113">
        <f>F36*12</f>
        <v>13200</v>
      </c>
      <c r="H36" s="112">
        <v>1</v>
      </c>
      <c r="I36" s="77">
        <v>1100</v>
      </c>
      <c r="J36" s="77">
        <f t="shared" ref="J36:J41" si="2">H36*I36</f>
        <v>1100</v>
      </c>
      <c r="K36" s="113">
        <f>J36*12</f>
        <v>13200</v>
      </c>
    </row>
    <row r="37" spans="2:12" ht="30">
      <c r="B37" s="76"/>
      <c r="C37" s="114" t="s">
        <v>113</v>
      </c>
      <c r="D37" s="112">
        <v>1</v>
      </c>
      <c r="E37" s="77">
        <v>700</v>
      </c>
      <c r="F37" s="77">
        <f t="shared" ref="F37:F80" si="3">D37*E37</f>
        <v>700</v>
      </c>
      <c r="G37" s="113">
        <f t="shared" ref="G37:G80" si="4">F37*12</f>
        <v>8400</v>
      </c>
      <c r="H37" s="112">
        <v>1</v>
      </c>
      <c r="I37" s="75">
        <v>1000</v>
      </c>
      <c r="J37" s="77">
        <f t="shared" si="2"/>
        <v>1000</v>
      </c>
      <c r="K37" s="113">
        <f t="shared" ref="K37:K80" si="5">J37*12</f>
        <v>12000</v>
      </c>
    </row>
    <row r="38" spans="2:12" ht="35.25" customHeight="1">
      <c r="B38" s="76"/>
      <c r="C38" s="114" t="s">
        <v>116</v>
      </c>
      <c r="D38" s="112">
        <v>1</v>
      </c>
      <c r="E38" s="77">
        <v>700</v>
      </c>
      <c r="F38" s="77">
        <f t="shared" si="3"/>
        <v>700</v>
      </c>
      <c r="G38" s="113">
        <f t="shared" si="4"/>
        <v>8400</v>
      </c>
      <c r="H38" s="112">
        <v>1</v>
      </c>
      <c r="I38" s="75">
        <v>1000</v>
      </c>
      <c r="J38" s="77">
        <f t="shared" si="2"/>
        <v>1000</v>
      </c>
      <c r="K38" s="113">
        <f t="shared" si="5"/>
        <v>12000</v>
      </c>
      <c r="L38" s="91" t="s">
        <v>135</v>
      </c>
    </row>
    <row r="39" spans="2:12" ht="27.75" customHeight="1">
      <c r="B39" s="76"/>
      <c r="C39" s="114" t="s">
        <v>117</v>
      </c>
      <c r="D39" s="112">
        <v>1</v>
      </c>
      <c r="E39" s="77">
        <v>700</v>
      </c>
      <c r="F39" s="77">
        <f t="shared" si="3"/>
        <v>700</v>
      </c>
      <c r="G39" s="113">
        <f t="shared" si="4"/>
        <v>8400</v>
      </c>
      <c r="H39" s="112">
        <v>1</v>
      </c>
      <c r="I39" s="75">
        <v>1000</v>
      </c>
      <c r="J39" s="77">
        <f t="shared" si="2"/>
        <v>1000</v>
      </c>
      <c r="K39" s="113">
        <f t="shared" si="5"/>
        <v>12000</v>
      </c>
      <c r="L39" s="91" t="s">
        <v>135</v>
      </c>
    </row>
    <row r="40" spans="2:12" ht="30">
      <c r="B40" s="76"/>
      <c r="C40" s="114" t="s">
        <v>107</v>
      </c>
      <c r="D40" s="112">
        <v>1</v>
      </c>
      <c r="E40" s="77">
        <v>1000</v>
      </c>
      <c r="F40" s="77">
        <f t="shared" si="3"/>
        <v>1000</v>
      </c>
      <c r="G40" s="113">
        <f t="shared" si="4"/>
        <v>12000</v>
      </c>
      <c r="H40" s="112">
        <v>1</v>
      </c>
      <c r="I40" s="77">
        <v>1000</v>
      </c>
      <c r="J40" s="77">
        <f t="shared" si="2"/>
        <v>1000</v>
      </c>
      <c r="K40" s="113">
        <f t="shared" si="5"/>
        <v>12000</v>
      </c>
    </row>
    <row r="41" spans="2:12" ht="45">
      <c r="B41" s="76"/>
      <c r="C41" s="114" t="s">
        <v>114</v>
      </c>
      <c r="D41" s="112">
        <v>1</v>
      </c>
      <c r="E41" s="77">
        <v>1000</v>
      </c>
      <c r="F41" s="77">
        <f t="shared" si="3"/>
        <v>1000</v>
      </c>
      <c r="G41" s="113">
        <f t="shared" si="4"/>
        <v>12000</v>
      </c>
      <c r="H41" s="112">
        <v>1</v>
      </c>
      <c r="I41" s="77">
        <v>1000</v>
      </c>
      <c r="J41" s="77">
        <f t="shared" si="2"/>
        <v>1000</v>
      </c>
      <c r="K41" s="113">
        <f t="shared" si="5"/>
        <v>12000</v>
      </c>
    </row>
    <row r="42" spans="2:12" ht="30">
      <c r="B42" s="76"/>
      <c r="C42" s="114" t="s">
        <v>104</v>
      </c>
      <c r="D42" s="112"/>
      <c r="E42" s="77"/>
      <c r="F42" s="77"/>
      <c r="G42" s="113"/>
      <c r="H42" s="112"/>
      <c r="I42" s="77"/>
      <c r="J42" s="77"/>
      <c r="K42" s="113"/>
    </row>
    <row r="43" spans="2:12" ht="30">
      <c r="B43" s="53" t="s">
        <v>75</v>
      </c>
      <c r="C43" s="107" t="s">
        <v>118</v>
      </c>
      <c r="D43" s="108">
        <f>SUM(D44:D48)</f>
        <v>5</v>
      </c>
      <c r="E43" s="120"/>
      <c r="F43" s="53">
        <f>SUM(F44:F48)</f>
        <v>4500</v>
      </c>
      <c r="G43" s="109">
        <f t="shared" si="4"/>
        <v>54000</v>
      </c>
      <c r="H43" s="108">
        <f>SUM(H44:H48)</f>
        <v>5</v>
      </c>
      <c r="I43" s="120"/>
      <c r="J43" s="53">
        <f>SUM(J44:J48)</f>
        <v>5100</v>
      </c>
      <c r="K43" s="109">
        <f t="shared" si="5"/>
        <v>61200</v>
      </c>
    </row>
    <row r="44" spans="2:12" ht="28.5" customHeight="1">
      <c r="B44" s="76"/>
      <c r="C44" s="114" t="s">
        <v>102</v>
      </c>
      <c r="D44" s="112">
        <v>1</v>
      </c>
      <c r="E44" s="77">
        <v>1100</v>
      </c>
      <c r="F44" s="77">
        <f t="shared" si="3"/>
        <v>1100</v>
      </c>
      <c r="G44" s="113">
        <f t="shared" si="4"/>
        <v>13200</v>
      </c>
      <c r="H44" s="112">
        <v>1</v>
      </c>
      <c r="I44" s="77">
        <v>1100</v>
      </c>
      <c r="J44" s="77">
        <f>H44*I44</f>
        <v>1100</v>
      </c>
      <c r="K44" s="113">
        <f t="shared" si="5"/>
        <v>13200</v>
      </c>
      <c r="L44" s="91" t="s">
        <v>135</v>
      </c>
    </row>
    <row r="45" spans="2:12" ht="30">
      <c r="B45" s="76"/>
      <c r="C45" s="114" t="s">
        <v>119</v>
      </c>
      <c r="D45" s="121">
        <v>1</v>
      </c>
      <c r="E45" s="77">
        <v>700</v>
      </c>
      <c r="F45" s="77">
        <f t="shared" si="3"/>
        <v>700</v>
      </c>
      <c r="G45" s="113">
        <f t="shared" si="4"/>
        <v>8400</v>
      </c>
      <c r="H45" s="121">
        <v>1</v>
      </c>
      <c r="I45" s="75">
        <v>1000</v>
      </c>
      <c r="J45" s="77">
        <f>H45*I45</f>
        <v>1000</v>
      </c>
      <c r="K45" s="113">
        <f t="shared" si="5"/>
        <v>12000</v>
      </c>
      <c r="L45" s="91" t="s">
        <v>135</v>
      </c>
    </row>
    <row r="46" spans="2:12" ht="30">
      <c r="B46" s="76"/>
      <c r="C46" s="114" t="s">
        <v>119</v>
      </c>
      <c r="D46" s="112">
        <v>1</v>
      </c>
      <c r="E46" s="77">
        <v>700</v>
      </c>
      <c r="F46" s="77">
        <f t="shared" si="3"/>
        <v>700</v>
      </c>
      <c r="G46" s="113">
        <f t="shared" si="4"/>
        <v>8400</v>
      </c>
      <c r="H46" s="112">
        <v>1</v>
      </c>
      <c r="I46" s="75">
        <v>1000</v>
      </c>
      <c r="J46" s="77">
        <f>H46*I46</f>
        <v>1000</v>
      </c>
      <c r="K46" s="113">
        <f t="shared" si="5"/>
        <v>12000</v>
      </c>
    </row>
    <row r="47" spans="2:12" ht="40.5" customHeight="1">
      <c r="B47" s="76"/>
      <c r="C47" s="114" t="s">
        <v>120</v>
      </c>
      <c r="D47" s="112">
        <v>1</v>
      </c>
      <c r="E47" s="77">
        <v>1000</v>
      </c>
      <c r="F47" s="77">
        <f t="shared" si="3"/>
        <v>1000</v>
      </c>
      <c r="G47" s="113">
        <f t="shared" si="4"/>
        <v>12000</v>
      </c>
      <c r="H47" s="112">
        <v>1</v>
      </c>
      <c r="I47" s="77">
        <v>1000</v>
      </c>
      <c r="J47" s="77">
        <f>H47*I47</f>
        <v>1000</v>
      </c>
      <c r="K47" s="113">
        <f t="shared" si="5"/>
        <v>12000</v>
      </c>
    </row>
    <row r="48" spans="2:12" ht="45">
      <c r="B48" s="76"/>
      <c r="C48" s="122" t="s">
        <v>114</v>
      </c>
      <c r="D48" s="112">
        <v>1</v>
      </c>
      <c r="E48" s="77">
        <v>1000</v>
      </c>
      <c r="F48" s="77">
        <f t="shared" si="3"/>
        <v>1000</v>
      </c>
      <c r="G48" s="113">
        <f t="shared" si="4"/>
        <v>12000</v>
      </c>
      <c r="H48" s="112">
        <v>1</v>
      </c>
      <c r="I48" s="77">
        <v>1000</v>
      </c>
      <c r="J48" s="77">
        <f>H48*I48</f>
        <v>1000</v>
      </c>
      <c r="K48" s="113">
        <f t="shared" si="5"/>
        <v>12000</v>
      </c>
    </row>
    <row r="49" spans="2:12" ht="30">
      <c r="B49" s="76"/>
      <c r="C49" s="122" t="s">
        <v>104</v>
      </c>
      <c r="D49" s="112"/>
      <c r="E49" s="77"/>
      <c r="F49" s="77"/>
      <c r="G49" s="113"/>
      <c r="H49" s="112"/>
      <c r="I49" s="77"/>
      <c r="J49" s="77"/>
      <c r="K49" s="113"/>
    </row>
    <row r="50" spans="2:12" ht="45">
      <c r="B50" s="53" t="s">
        <v>121</v>
      </c>
      <c r="C50" s="107" t="s">
        <v>122</v>
      </c>
      <c r="D50" s="108">
        <f>SUM(D51:D54)</f>
        <v>4</v>
      </c>
      <c r="E50" s="120"/>
      <c r="F50" s="53">
        <f>SUM(F51:F54)</f>
        <v>4100</v>
      </c>
      <c r="G50" s="109">
        <f t="shared" si="4"/>
        <v>49200</v>
      </c>
      <c r="H50" s="108">
        <f>SUM(H51:H54)</f>
        <v>4</v>
      </c>
      <c r="I50" s="120"/>
      <c r="J50" s="53">
        <f>SUM(J51:J54)</f>
        <v>4100</v>
      </c>
      <c r="K50" s="109">
        <f t="shared" si="5"/>
        <v>49200</v>
      </c>
    </row>
    <row r="51" spans="2:12" ht="15">
      <c r="B51" s="76"/>
      <c r="C51" s="114" t="s">
        <v>102</v>
      </c>
      <c r="D51" s="112">
        <v>1</v>
      </c>
      <c r="E51" s="77">
        <v>1100</v>
      </c>
      <c r="F51" s="77">
        <f t="shared" si="3"/>
        <v>1100</v>
      </c>
      <c r="G51" s="113">
        <f t="shared" si="4"/>
        <v>13200</v>
      </c>
      <c r="H51" s="112">
        <v>1</v>
      </c>
      <c r="I51" s="77">
        <v>1100</v>
      </c>
      <c r="J51" s="77">
        <f>H51*I51</f>
        <v>1100</v>
      </c>
      <c r="K51" s="113">
        <f t="shared" si="5"/>
        <v>13200</v>
      </c>
    </row>
    <row r="52" spans="2:12" ht="30">
      <c r="B52" s="76"/>
      <c r="C52" s="114" t="s">
        <v>119</v>
      </c>
      <c r="D52" s="112">
        <v>1</v>
      </c>
      <c r="E52" s="77">
        <v>1000</v>
      </c>
      <c r="F52" s="77">
        <f t="shared" si="3"/>
        <v>1000</v>
      </c>
      <c r="G52" s="113">
        <f t="shared" si="4"/>
        <v>12000</v>
      </c>
      <c r="H52" s="112">
        <v>1</v>
      </c>
      <c r="I52" s="77">
        <v>1000</v>
      </c>
      <c r="J52" s="77">
        <f>H52*I52</f>
        <v>1000</v>
      </c>
      <c r="K52" s="113">
        <f t="shared" si="5"/>
        <v>12000</v>
      </c>
      <c r="L52" s="91" t="s">
        <v>135</v>
      </c>
    </row>
    <row r="53" spans="2:12" ht="30" customHeight="1">
      <c r="B53" s="76"/>
      <c r="C53" s="114" t="s">
        <v>120</v>
      </c>
      <c r="D53" s="112">
        <v>1</v>
      </c>
      <c r="E53" s="77">
        <v>1000</v>
      </c>
      <c r="F53" s="77">
        <f t="shared" si="3"/>
        <v>1000</v>
      </c>
      <c r="G53" s="113">
        <f t="shared" si="4"/>
        <v>12000</v>
      </c>
      <c r="H53" s="112">
        <v>1</v>
      </c>
      <c r="I53" s="77">
        <v>1000</v>
      </c>
      <c r="J53" s="77">
        <f>H53*I53</f>
        <v>1000</v>
      </c>
      <c r="K53" s="113">
        <f t="shared" si="5"/>
        <v>12000</v>
      </c>
      <c r="L53" s="91" t="s">
        <v>135</v>
      </c>
    </row>
    <row r="54" spans="2:12" ht="45">
      <c r="B54" s="76"/>
      <c r="C54" s="114" t="s">
        <v>114</v>
      </c>
      <c r="D54" s="112">
        <v>1</v>
      </c>
      <c r="E54" s="77">
        <v>1000</v>
      </c>
      <c r="F54" s="77">
        <f t="shared" si="3"/>
        <v>1000</v>
      </c>
      <c r="G54" s="113">
        <f t="shared" si="4"/>
        <v>12000</v>
      </c>
      <c r="H54" s="112">
        <v>1</v>
      </c>
      <c r="I54" s="77">
        <v>1000</v>
      </c>
      <c r="J54" s="77">
        <f>H54*I54</f>
        <v>1000</v>
      </c>
      <c r="K54" s="113">
        <f t="shared" si="5"/>
        <v>12000</v>
      </c>
      <c r="L54" s="91" t="s">
        <v>135</v>
      </c>
    </row>
    <row r="55" spans="2:12" ht="30">
      <c r="B55" s="76"/>
      <c r="C55" s="114" t="s">
        <v>104</v>
      </c>
      <c r="D55" s="112"/>
      <c r="E55" s="77"/>
      <c r="F55" s="77"/>
      <c r="G55" s="113"/>
      <c r="H55" s="112"/>
      <c r="I55" s="77"/>
      <c r="J55" s="77"/>
      <c r="K55" s="113"/>
    </row>
    <row r="56" spans="2:12" ht="45">
      <c r="B56" s="53" t="s">
        <v>123</v>
      </c>
      <c r="C56" s="107" t="s">
        <v>124</v>
      </c>
      <c r="D56" s="108">
        <f>SUM(D57:D60)</f>
        <v>4</v>
      </c>
      <c r="E56" s="120"/>
      <c r="F56" s="53">
        <f>SUM(F57:F60)</f>
        <v>3800</v>
      </c>
      <c r="G56" s="109">
        <f t="shared" si="4"/>
        <v>45600</v>
      </c>
      <c r="H56" s="108">
        <f>SUM(H57:H60)</f>
        <v>4</v>
      </c>
      <c r="I56" s="120"/>
      <c r="J56" s="53">
        <f>SUM(J57:J60)</f>
        <v>4100</v>
      </c>
      <c r="K56" s="109">
        <f t="shared" si="5"/>
        <v>49200</v>
      </c>
    </row>
    <row r="57" spans="2:12" ht="15">
      <c r="B57" s="76"/>
      <c r="C57" s="123" t="s">
        <v>102</v>
      </c>
      <c r="D57" s="112">
        <v>1</v>
      </c>
      <c r="E57" s="77">
        <v>1100</v>
      </c>
      <c r="F57" s="77">
        <f t="shared" si="3"/>
        <v>1100</v>
      </c>
      <c r="G57" s="113">
        <f t="shared" si="4"/>
        <v>13200</v>
      </c>
      <c r="H57" s="112">
        <v>1</v>
      </c>
      <c r="I57" s="77">
        <v>1100</v>
      </c>
      <c r="J57" s="77">
        <f>H57*I57</f>
        <v>1100</v>
      </c>
      <c r="K57" s="113">
        <f t="shared" si="5"/>
        <v>13200</v>
      </c>
      <c r="L57" s="91" t="s">
        <v>135</v>
      </c>
    </row>
    <row r="58" spans="2:12" ht="36" customHeight="1">
      <c r="B58" s="76"/>
      <c r="C58" s="122" t="s">
        <v>119</v>
      </c>
      <c r="D58" s="112">
        <v>1</v>
      </c>
      <c r="E58" s="77">
        <v>700</v>
      </c>
      <c r="F58" s="77">
        <f t="shared" si="3"/>
        <v>700</v>
      </c>
      <c r="G58" s="113">
        <f t="shared" si="4"/>
        <v>8400</v>
      </c>
      <c r="H58" s="131">
        <v>1</v>
      </c>
      <c r="I58" s="75">
        <v>1000</v>
      </c>
      <c r="J58" s="77">
        <f>H58*I58</f>
        <v>1000</v>
      </c>
      <c r="K58" s="113">
        <f t="shared" si="5"/>
        <v>12000</v>
      </c>
    </row>
    <row r="59" spans="2:12" ht="30">
      <c r="B59" s="76"/>
      <c r="C59" s="114" t="s">
        <v>107</v>
      </c>
      <c r="D59" s="112">
        <v>1</v>
      </c>
      <c r="E59" s="77">
        <v>1000</v>
      </c>
      <c r="F59" s="77">
        <f t="shared" si="3"/>
        <v>1000</v>
      </c>
      <c r="G59" s="113">
        <f t="shared" si="4"/>
        <v>12000</v>
      </c>
      <c r="H59" s="112">
        <v>1</v>
      </c>
      <c r="I59" s="77">
        <v>1000</v>
      </c>
      <c r="J59" s="77">
        <f>H59*I59</f>
        <v>1000</v>
      </c>
      <c r="K59" s="113">
        <f t="shared" si="5"/>
        <v>12000</v>
      </c>
    </row>
    <row r="60" spans="2:12" ht="45">
      <c r="B60" s="76"/>
      <c r="C60" s="122" t="s">
        <v>106</v>
      </c>
      <c r="D60" s="112">
        <v>1</v>
      </c>
      <c r="E60" s="77">
        <v>1000</v>
      </c>
      <c r="F60" s="77">
        <f t="shared" si="3"/>
        <v>1000</v>
      </c>
      <c r="G60" s="113">
        <f t="shared" si="4"/>
        <v>12000</v>
      </c>
      <c r="H60" s="112">
        <v>1</v>
      </c>
      <c r="I60" s="77">
        <v>1000</v>
      </c>
      <c r="J60" s="77">
        <f>H60*I60</f>
        <v>1000</v>
      </c>
      <c r="K60" s="113">
        <f t="shared" si="5"/>
        <v>12000</v>
      </c>
    </row>
    <row r="61" spans="2:12" ht="30">
      <c r="B61" s="53" t="s">
        <v>125</v>
      </c>
      <c r="C61" s="107" t="s">
        <v>126</v>
      </c>
      <c r="D61" s="108">
        <f>SUM(D62:D65)</f>
        <v>4</v>
      </c>
      <c r="E61" s="120"/>
      <c r="F61" s="53">
        <f>SUM(F62:F65)</f>
        <v>4100</v>
      </c>
      <c r="G61" s="109">
        <f t="shared" si="4"/>
        <v>49200</v>
      </c>
      <c r="H61" s="108">
        <f>SUM(H62:H65)</f>
        <v>4</v>
      </c>
      <c r="I61" s="120"/>
      <c r="J61" s="53">
        <f>SUM(J62:J65)</f>
        <v>4100</v>
      </c>
      <c r="K61" s="109">
        <f t="shared" si="5"/>
        <v>49200</v>
      </c>
    </row>
    <row r="62" spans="2:12" ht="28.5" customHeight="1">
      <c r="B62" s="76"/>
      <c r="C62" s="114" t="s">
        <v>102</v>
      </c>
      <c r="D62" s="112">
        <v>1</v>
      </c>
      <c r="E62" s="77">
        <v>1100</v>
      </c>
      <c r="F62" s="77">
        <f t="shared" si="3"/>
        <v>1100</v>
      </c>
      <c r="G62" s="113">
        <f t="shared" si="4"/>
        <v>13200</v>
      </c>
      <c r="H62" s="112">
        <v>1</v>
      </c>
      <c r="I62" s="77">
        <v>1100</v>
      </c>
      <c r="J62" s="77">
        <f>H62*I62</f>
        <v>1100</v>
      </c>
      <c r="K62" s="113">
        <f t="shared" si="5"/>
        <v>13200</v>
      </c>
      <c r="L62" s="91" t="s">
        <v>136</v>
      </c>
    </row>
    <row r="63" spans="2:12" ht="30">
      <c r="B63" s="76"/>
      <c r="C63" s="114" t="s">
        <v>119</v>
      </c>
      <c r="D63" s="112">
        <v>1</v>
      </c>
      <c r="E63" s="77">
        <v>1000</v>
      </c>
      <c r="F63" s="77">
        <f t="shared" si="3"/>
        <v>1000</v>
      </c>
      <c r="G63" s="113">
        <f t="shared" si="4"/>
        <v>12000</v>
      </c>
      <c r="H63" s="112">
        <v>1</v>
      </c>
      <c r="I63" s="77">
        <v>1000</v>
      </c>
      <c r="J63" s="77">
        <f>H63*I63</f>
        <v>1000</v>
      </c>
      <c r="K63" s="113">
        <f t="shared" si="5"/>
        <v>12000</v>
      </c>
    </row>
    <row r="64" spans="2:12" ht="30">
      <c r="B64" s="76"/>
      <c r="C64" s="114" t="s">
        <v>120</v>
      </c>
      <c r="D64" s="112">
        <v>1</v>
      </c>
      <c r="E64" s="77">
        <v>1000</v>
      </c>
      <c r="F64" s="77">
        <f t="shared" si="3"/>
        <v>1000</v>
      </c>
      <c r="G64" s="113">
        <f t="shared" si="4"/>
        <v>12000</v>
      </c>
      <c r="H64" s="112">
        <v>1</v>
      </c>
      <c r="I64" s="77">
        <v>1000</v>
      </c>
      <c r="J64" s="77">
        <f>H64*I64</f>
        <v>1000</v>
      </c>
      <c r="K64" s="113">
        <f t="shared" si="5"/>
        <v>12000</v>
      </c>
    </row>
    <row r="65" spans="2:12" ht="45">
      <c r="B65" s="76"/>
      <c r="C65" s="114" t="s">
        <v>114</v>
      </c>
      <c r="D65" s="112">
        <v>1</v>
      </c>
      <c r="E65" s="77">
        <v>1000</v>
      </c>
      <c r="F65" s="77">
        <f t="shared" si="3"/>
        <v>1000</v>
      </c>
      <c r="G65" s="113">
        <f t="shared" si="4"/>
        <v>12000</v>
      </c>
      <c r="H65" s="112">
        <v>1</v>
      </c>
      <c r="I65" s="77">
        <v>1000</v>
      </c>
      <c r="J65" s="77">
        <f>H65*I65</f>
        <v>1000</v>
      </c>
      <c r="K65" s="113">
        <f t="shared" si="5"/>
        <v>12000</v>
      </c>
    </row>
    <row r="66" spans="2:12" ht="30">
      <c r="B66" s="76"/>
      <c r="C66" s="114" t="s">
        <v>104</v>
      </c>
      <c r="D66" s="112"/>
      <c r="E66" s="77"/>
      <c r="F66" s="77"/>
      <c r="G66" s="113"/>
      <c r="H66" s="112"/>
      <c r="I66" s="77"/>
      <c r="J66" s="77"/>
      <c r="K66" s="113"/>
    </row>
    <row r="67" spans="2:12" ht="30">
      <c r="B67" s="53" t="s">
        <v>127</v>
      </c>
      <c r="C67" s="107" t="s">
        <v>128</v>
      </c>
      <c r="D67" s="108">
        <f>D68+D69+D70</f>
        <v>3</v>
      </c>
      <c r="E67" s="120"/>
      <c r="F67" s="53">
        <f>SUM(F69:F70)</f>
        <v>1700</v>
      </c>
      <c r="G67" s="109">
        <f t="shared" si="4"/>
        <v>20400</v>
      </c>
      <c r="H67" s="108">
        <f>H68+H69+H70</f>
        <v>3</v>
      </c>
      <c r="I67" s="120"/>
      <c r="J67" s="53">
        <f>J68+J69+J70</f>
        <v>3100</v>
      </c>
      <c r="K67" s="109">
        <f t="shared" si="5"/>
        <v>37200</v>
      </c>
    </row>
    <row r="68" spans="2:12" s="124" customFormat="1" ht="15">
      <c r="B68" s="61"/>
      <c r="C68" s="123" t="s">
        <v>102</v>
      </c>
      <c r="D68" s="125">
        <v>1</v>
      </c>
      <c r="E68" s="69"/>
      <c r="F68" s="61"/>
      <c r="G68" s="126"/>
      <c r="H68" s="125">
        <v>1</v>
      </c>
      <c r="I68" s="69">
        <v>1100</v>
      </c>
      <c r="J68" s="61">
        <f>I68*H68</f>
        <v>1100</v>
      </c>
      <c r="K68" s="126">
        <f t="shared" si="5"/>
        <v>13200</v>
      </c>
      <c r="L68" s="124" t="s">
        <v>137</v>
      </c>
    </row>
    <row r="69" spans="2:12" ht="45">
      <c r="B69" s="76"/>
      <c r="C69" s="114" t="s">
        <v>114</v>
      </c>
      <c r="D69" s="112">
        <v>1</v>
      </c>
      <c r="E69" s="77">
        <v>1000</v>
      </c>
      <c r="F69" s="77">
        <f t="shared" si="3"/>
        <v>1000</v>
      </c>
      <c r="G69" s="113">
        <f t="shared" si="4"/>
        <v>12000</v>
      </c>
      <c r="H69" s="112">
        <v>1</v>
      </c>
      <c r="I69" s="77">
        <v>1000</v>
      </c>
      <c r="J69" s="77">
        <f>H69*I69</f>
        <v>1000</v>
      </c>
      <c r="K69" s="113">
        <f t="shared" si="5"/>
        <v>12000</v>
      </c>
    </row>
    <row r="70" spans="2:12" ht="30">
      <c r="B70" s="76"/>
      <c r="C70" s="114" t="s">
        <v>107</v>
      </c>
      <c r="D70" s="112">
        <v>1</v>
      </c>
      <c r="E70" s="77">
        <v>700</v>
      </c>
      <c r="F70" s="77">
        <f t="shared" si="3"/>
        <v>700</v>
      </c>
      <c r="G70" s="113">
        <f t="shared" si="4"/>
        <v>8400</v>
      </c>
      <c r="H70" s="131">
        <v>1</v>
      </c>
      <c r="I70" s="75">
        <v>1000</v>
      </c>
      <c r="J70" s="77">
        <f>H70*I70</f>
        <v>1000</v>
      </c>
      <c r="K70" s="113">
        <f t="shared" si="5"/>
        <v>12000</v>
      </c>
      <c r="L70" s="91" t="s">
        <v>135</v>
      </c>
    </row>
    <row r="71" spans="2:12" ht="30">
      <c r="B71" s="76"/>
      <c r="C71" s="114" t="s">
        <v>104</v>
      </c>
      <c r="D71" s="112"/>
      <c r="E71" s="77"/>
      <c r="F71" s="77"/>
      <c r="G71" s="113"/>
      <c r="H71" s="112"/>
      <c r="I71" s="77"/>
      <c r="J71" s="77"/>
      <c r="K71" s="113"/>
      <c r="L71" s="91" t="s">
        <v>135</v>
      </c>
    </row>
    <row r="72" spans="2:12" ht="45">
      <c r="B72" s="53" t="s">
        <v>129</v>
      </c>
      <c r="C72" s="107" t="s">
        <v>130</v>
      </c>
      <c r="D72" s="108">
        <v>2</v>
      </c>
      <c r="E72" s="120"/>
      <c r="F72" s="53">
        <f>SUM(F73:F74)</f>
        <v>1350</v>
      </c>
      <c r="G72" s="109">
        <f t="shared" si="4"/>
        <v>16200</v>
      </c>
      <c r="H72" s="108">
        <v>2</v>
      </c>
      <c r="I72" s="120"/>
      <c r="J72" s="53">
        <f>SUM(J73:J74)</f>
        <v>2000</v>
      </c>
      <c r="K72" s="109">
        <f t="shared" si="5"/>
        <v>24000</v>
      </c>
    </row>
    <row r="73" spans="2:12" ht="45">
      <c r="B73" s="76"/>
      <c r="C73" s="122" t="s">
        <v>106</v>
      </c>
      <c r="D73" s="112">
        <v>1</v>
      </c>
      <c r="E73" s="77">
        <v>650</v>
      </c>
      <c r="F73" s="77">
        <f t="shared" si="3"/>
        <v>650</v>
      </c>
      <c r="G73" s="113">
        <f t="shared" si="4"/>
        <v>7800</v>
      </c>
      <c r="H73" s="112">
        <v>1</v>
      </c>
      <c r="I73" s="75">
        <v>1000</v>
      </c>
      <c r="J73" s="77">
        <f>H73*I73</f>
        <v>1000</v>
      </c>
      <c r="K73" s="113">
        <f t="shared" si="5"/>
        <v>12000</v>
      </c>
      <c r="L73" s="91" t="s">
        <v>135</v>
      </c>
    </row>
    <row r="74" spans="2:12" ht="30">
      <c r="B74" s="76"/>
      <c r="C74" s="114" t="s">
        <v>107</v>
      </c>
      <c r="D74" s="112">
        <v>1</v>
      </c>
      <c r="E74" s="77">
        <v>700</v>
      </c>
      <c r="F74" s="77">
        <f t="shared" si="3"/>
        <v>700</v>
      </c>
      <c r="G74" s="113">
        <f t="shared" si="4"/>
        <v>8400</v>
      </c>
      <c r="H74" s="112">
        <v>1</v>
      </c>
      <c r="I74" s="75">
        <v>1000</v>
      </c>
      <c r="J74" s="77">
        <f>H74*I74</f>
        <v>1000</v>
      </c>
      <c r="K74" s="113">
        <f t="shared" si="5"/>
        <v>12000</v>
      </c>
      <c r="L74" s="91" t="s">
        <v>135</v>
      </c>
    </row>
    <row r="75" spans="2:12" ht="45">
      <c r="B75" s="53" t="s">
        <v>131</v>
      </c>
      <c r="C75" s="107" t="s">
        <v>132</v>
      </c>
      <c r="D75" s="108">
        <v>2</v>
      </c>
      <c r="E75" s="120"/>
      <c r="F75" s="53">
        <f>SUM(F76:F77)</f>
        <v>1650</v>
      </c>
      <c r="G75" s="109">
        <f t="shared" si="4"/>
        <v>19800</v>
      </c>
      <c r="H75" s="108">
        <v>2</v>
      </c>
      <c r="I75" s="120"/>
      <c r="J75" s="53">
        <f>SUM(J76:J77)</f>
        <v>2000</v>
      </c>
      <c r="K75" s="109">
        <f t="shared" si="5"/>
        <v>24000</v>
      </c>
    </row>
    <row r="76" spans="2:12" ht="45">
      <c r="B76" s="76"/>
      <c r="C76" s="122" t="s">
        <v>106</v>
      </c>
      <c r="D76" s="112">
        <v>1</v>
      </c>
      <c r="E76" s="77">
        <v>650</v>
      </c>
      <c r="F76" s="77">
        <f t="shared" si="3"/>
        <v>650</v>
      </c>
      <c r="G76" s="113">
        <f t="shared" si="4"/>
        <v>7800</v>
      </c>
      <c r="H76" s="131">
        <v>1</v>
      </c>
      <c r="I76" s="75">
        <v>1000</v>
      </c>
      <c r="J76" s="77">
        <f>H76*I76</f>
        <v>1000</v>
      </c>
      <c r="K76" s="113">
        <f t="shared" si="5"/>
        <v>12000</v>
      </c>
      <c r="L76" s="91" t="s">
        <v>135</v>
      </c>
    </row>
    <row r="77" spans="2:12" ht="42" customHeight="1">
      <c r="B77" s="76"/>
      <c r="C77" s="114" t="s">
        <v>120</v>
      </c>
      <c r="D77" s="112">
        <v>1</v>
      </c>
      <c r="E77" s="77">
        <v>1000</v>
      </c>
      <c r="F77" s="77">
        <f t="shared" si="3"/>
        <v>1000</v>
      </c>
      <c r="G77" s="113">
        <f t="shared" si="4"/>
        <v>12000</v>
      </c>
      <c r="H77" s="112">
        <v>1</v>
      </c>
      <c r="I77" s="77">
        <v>1000</v>
      </c>
      <c r="J77" s="77">
        <f>H77*I77</f>
        <v>1000</v>
      </c>
      <c r="K77" s="113">
        <f t="shared" si="5"/>
        <v>12000</v>
      </c>
      <c r="L77" s="91" t="s">
        <v>135</v>
      </c>
    </row>
    <row r="78" spans="2:12" ht="60">
      <c r="B78" s="53" t="s">
        <v>133</v>
      </c>
      <c r="C78" s="107" t="s">
        <v>134</v>
      </c>
      <c r="D78" s="108">
        <v>2</v>
      </c>
      <c r="E78" s="120"/>
      <c r="F78" s="53">
        <f>SUM(F79:F80)</f>
        <v>1350</v>
      </c>
      <c r="G78" s="109">
        <f t="shared" si="4"/>
        <v>16200</v>
      </c>
      <c r="H78" s="108">
        <v>2</v>
      </c>
      <c r="I78" s="120"/>
      <c r="J78" s="53">
        <f>SUM(J79:J80)</f>
        <v>2000</v>
      </c>
      <c r="K78" s="109">
        <f t="shared" si="5"/>
        <v>24000</v>
      </c>
    </row>
    <row r="79" spans="2:12" ht="41.25" customHeight="1">
      <c r="B79" s="76"/>
      <c r="C79" s="114" t="s">
        <v>106</v>
      </c>
      <c r="D79" s="112">
        <v>1</v>
      </c>
      <c r="E79" s="77">
        <v>650</v>
      </c>
      <c r="F79" s="77">
        <f t="shared" si="3"/>
        <v>650</v>
      </c>
      <c r="G79" s="113">
        <f t="shared" si="4"/>
        <v>7800</v>
      </c>
      <c r="H79" s="112">
        <v>1</v>
      </c>
      <c r="I79" s="75">
        <v>1000</v>
      </c>
      <c r="J79" s="77">
        <f>H79*I79</f>
        <v>1000</v>
      </c>
      <c r="K79" s="113">
        <f t="shared" si="5"/>
        <v>12000</v>
      </c>
      <c r="L79" s="91" t="s">
        <v>135</v>
      </c>
    </row>
    <row r="80" spans="2:12" ht="30" customHeight="1" thickBot="1">
      <c r="B80" s="76"/>
      <c r="C80" s="114" t="s">
        <v>107</v>
      </c>
      <c r="D80" s="127">
        <v>1</v>
      </c>
      <c r="E80" s="128">
        <v>700</v>
      </c>
      <c r="F80" s="128">
        <f t="shared" si="3"/>
        <v>700</v>
      </c>
      <c r="G80" s="129">
        <f t="shared" si="4"/>
        <v>8400</v>
      </c>
      <c r="H80" s="127">
        <v>1</v>
      </c>
      <c r="I80" s="132">
        <v>1000</v>
      </c>
      <c r="J80" s="128">
        <f>H80*I80</f>
        <v>1000</v>
      </c>
      <c r="K80" s="129">
        <f t="shared" si="5"/>
        <v>12000</v>
      </c>
      <c r="L80" s="91" t="s">
        <v>135</v>
      </c>
    </row>
    <row r="81" spans="4:11">
      <c r="D81" s="130"/>
      <c r="E81" s="130"/>
      <c r="F81" s="130"/>
      <c r="G81" s="130"/>
      <c r="H81" s="130"/>
      <c r="I81" s="130"/>
      <c r="J81" s="130"/>
      <c r="K81" s="130"/>
    </row>
  </sheetData>
  <mergeCells count="2">
    <mergeCell ref="D4:G4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საშტატო</vt:lpstr>
      <vt:lpstr>საშტატო გაშლილი</vt:lpstr>
      <vt:lpstr>შტატგარეშე</vt:lpstr>
      <vt:lpstr>საშტატო!Print_Area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2020-12-21T10:07:20Z</dcterms:modified>
</cp:coreProperties>
</file>